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95" yWindow="15" windowWidth="11730" windowHeight="7245"/>
  </bookViews>
  <sheets>
    <sheet name="реализ мп" sheetId="6" r:id="rId1"/>
  </sheets>
  <calcPr calcId="125725"/>
</workbook>
</file>

<file path=xl/calcChain.xml><?xml version="1.0" encoding="utf-8"?>
<calcChain xmlns="http://schemas.openxmlformats.org/spreadsheetml/2006/main">
  <c r="F58" i="6"/>
  <c r="K58"/>
  <c r="C58"/>
  <c r="D53"/>
  <c r="D57" s="1"/>
  <c r="I53"/>
  <c r="I55"/>
  <c r="D55"/>
  <c r="J56"/>
  <c r="J57" s="1"/>
  <c r="E56"/>
  <c r="E57" s="1"/>
  <c r="H57"/>
  <c r="M57" s="1"/>
  <c r="I57"/>
  <c r="C57"/>
  <c r="D52"/>
  <c r="E52"/>
  <c r="F52"/>
  <c r="H52"/>
  <c r="M52" s="1"/>
  <c r="I52"/>
  <c r="J52"/>
  <c r="K52"/>
  <c r="C52"/>
  <c r="J51"/>
  <c r="E51"/>
  <c r="I47"/>
  <c r="I48"/>
  <c r="I49"/>
  <c r="K50"/>
  <c r="F50"/>
  <c r="D48"/>
  <c r="D49"/>
  <c r="D47"/>
  <c r="J45"/>
  <c r="E45"/>
  <c r="I44"/>
  <c r="D44"/>
  <c r="K43"/>
  <c r="F43"/>
  <c r="I30"/>
  <c r="I31"/>
  <c r="I46" s="1"/>
  <c r="I32"/>
  <c r="I33"/>
  <c r="I34"/>
  <c r="I35"/>
  <c r="I36"/>
  <c r="I37"/>
  <c r="I38"/>
  <c r="I39"/>
  <c r="I40"/>
  <c r="I41"/>
  <c r="D29"/>
  <c r="D30"/>
  <c r="D31"/>
  <c r="D32"/>
  <c r="D33"/>
  <c r="D34"/>
  <c r="D35"/>
  <c r="D36"/>
  <c r="D37"/>
  <c r="D38"/>
  <c r="D39"/>
  <c r="D40"/>
  <c r="D41"/>
  <c r="K42"/>
  <c r="F42"/>
  <c r="I29"/>
  <c r="K28"/>
  <c r="F28"/>
  <c r="K27"/>
  <c r="F27"/>
  <c r="E46"/>
  <c r="F46"/>
  <c r="H46"/>
  <c r="J46"/>
  <c r="C46"/>
  <c r="M46" s="1"/>
  <c r="I24"/>
  <c r="I25"/>
  <c r="I23"/>
  <c r="D24"/>
  <c r="D25"/>
  <c r="D23"/>
  <c r="I14"/>
  <c r="I15"/>
  <c r="I17"/>
  <c r="I26" s="1"/>
  <c r="I18"/>
  <c r="I19"/>
  <c r="D15"/>
  <c r="D16"/>
  <c r="D17"/>
  <c r="D18"/>
  <c r="D19"/>
  <c r="D14"/>
  <c r="I12"/>
  <c r="D12"/>
  <c r="D13" s="1"/>
  <c r="I10"/>
  <c r="I9"/>
  <c r="D10"/>
  <c r="D9"/>
  <c r="K20"/>
  <c r="F20"/>
  <c r="K21"/>
  <c r="F21"/>
  <c r="K22"/>
  <c r="H26"/>
  <c r="M26" s="1"/>
  <c r="J26"/>
  <c r="F22"/>
  <c r="D26"/>
  <c r="E26"/>
  <c r="C26"/>
  <c r="H16"/>
  <c r="H58" s="1"/>
  <c r="M58" s="1"/>
  <c r="C16"/>
  <c r="E13"/>
  <c r="H13"/>
  <c r="I13"/>
  <c r="J13"/>
  <c r="J58" s="1"/>
  <c r="C13"/>
  <c r="M10"/>
  <c r="M11"/>
  <c r="M12"/>
  <c r="M13"/>
  <c r="M14"/>
  <c r="M15"/>
  <c r="M17"/>
  <c r="M18"/>
  <c r="M19"/>
  <c r="M20"/>
  <c r="M21"/>
  <c r="M22"/>
  <c r="M23"/>
  <c r="M24"/>
  <c r="M25"/>
  <c r="M27"/>
  <c r="M28"/>
  <c r="M29"/>
  <c r="M30"/>
  <c r="M31"/>
  <c r="M32"/>
  <c r="M33"/>
  <c r="M34"/>
  <c r="M35"/>
  <c r="M36"/>
  <c r="M37"/>
  <c r="M38"/>
  <c r="M39"/>
  <c r="M40"/>
  <c r="M41"/>
  <c r="M42"/>
  <c r="M43"/>
  <c r="M44"/>
  <c r="M45"/>
  <c r="M47"/>
  <c r="M48"/>
  <c r="M49"/>
  <c r="M50"/>
  <c r="M51"/>
  <c r="M53"/>
  <c r="M54"/>
  <c r="M55"/>
  <c r="M56"/>
  <c r="M9"/>
  <c r="E58" l="1"/>
  <c r="M16"/>
  <c r="I16"/>
  <c r="I58" s="1"/>
  <c r="D46"/>
  <c r="D58" s="1"/>
  <c r="K46"/>
  <c r="F26"/>
  <c r="K26"/>
</calcChain>
</file>

<file path=xl/sharedStrings.xml><?xml version="1.0" encoding="utf-8"?>
<sst xmlns="http://schemas.openxmlformats.org/spreadsheetml/2006/main" count="96" uniqueCount="74">
  <si>
    <t>Финансирование</t>
  </si>
  <si>
    <t>Организация временных оплачиваемых рабочих мест для несовершеннолетних граждан в рамках подпрограммы "Развитие физической культуры, спорта и молодежной политики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</si>
  <si>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Оценка недвижимости, признание прав и регулирование отношений по муниципальной собственности в рамках подпрограммы "Создание условий для экономического развития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</si>
  <si>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Мероприятия в области строительства, архитектуры и градостроительства в рамках подпрограммы "Создание условий для экономического развития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</si>
  <si>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Реализация мероприятий, направленных на снижение напряженности на рынке труда в рамках подпрограммы "Создание условий для экономического развития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</si>
  <si>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Мероприятия по развитию и поддержке предпринимательства в рамках подпрограммы "Создание условий для экономического развития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</si>
  <si>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Проведение мероприятий по гражданской обороне в рамках подпрограммы "Обеспечение безопасности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</si>
  <si>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Мероприятия по обеспечению первичных мер пожарной безопасности в рамках подпрограммы "Обеспечение безопасности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</si>
  <si>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Проведение мероприятий по обеспечению безопасности дорожного движения в рамках подпрограммы "Содержание и развитие улично-дорожной сети"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</si>
  <si>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Капитальный ремонт и ремонт автомобильных дорог общего пользования местного значения в рамках подпрограммы "Содержание и развитие улично-дорожной сети"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</si>
  <si>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Прочие мероприятия по содержания и ремонту дорог, находящихся в муниципальной собственности в рамках подпрограммы "Содержание и развитие улично-дорожной сети"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</si>
  <si>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Софинансирование капитального ремонта и ремонта автомобильных дорог общего пользования местного значения в рамках подпрограммы "Содержание и развитие улично-дорожной сети"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</si>
  <si>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Софинансирование мероприятий по реализации областного закона от 14.12.2012 № 95-оз "О содействии развитию на части территории муниципальных образований Ленинградской области иных форм местного самоуправления" в рамках подпрограммы "Содержание и развитие улично-дорожной сети"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</si>
  <si>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Cофинансирование мероприятий по реализации областного закона от 12.05.2015 № 42-оз в рамках подпрограммы "Содержание и развитие улично-дорожной сети"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</si>
  <si>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Обеспечение мероприятий по переселению граждан из аварийного жилищного фонда, втом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</si>
  <si>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Обеспечение деятельности подведомственных учреждений (ПРОЧИЕ)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</si>
  <si>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Компенсация выпадающих доходов организациям, предоставляющим населению жилищные услуги по тарифам, не обеспечивающим возмещение издержек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</si>
  <si>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Мероприятия в области жилищного хозяйства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</si>
  <si>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Мероприятия в области коммунального хозяйства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</si>
  <si>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Проведение мероприятий по организации уличного освещения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</si>
  <si>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Проведение мероприятий по озеленению территории поселения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</si>
  <si>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Мероприятия по организации и содержанию мест захоронений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</si>
  <si>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Прочие мероприятия по благоустройству территории поселения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</si>
  <si>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Мероприятия по энергосбережению и повышению энергетической эффективности муниципальных объектов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</si>
  <si>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Проведение мероприятий по переселению граждан из аварийного жилищного фонда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</si>
  <si>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</si>
  <si>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 по борьбе с борщевиком Сосновского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</si>
  <si>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Проектирование схемы газоснабжения природным газом населенных пунктов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</si>
  <si>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Софинансирование мероприятий по оказанию поддержки гражданам, пострадавшим в результате пожара муниципального жилищного фонда в рамках подпрограммы "Содержание и развитие улично-дорожной сети"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</si>
  <si>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Мероприятия по обеспечению деятельности подведомственных учреждений культуры в рамках подпрограммы "Развитие культуры, организация праздничных мероприятий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</si>
  <si>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Мероприятия по обеспечению деятельности муниципальных библиотек в рамках подпрограммы "Развитие культуры, организация праздничных мероприятий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</si>
  <si>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Проведение культурно-массовых мероприятий к праздничным и памятным датам в рамках подпрограммы "Развитие культуры, организация праздничных мероприятий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</si>
  <si>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Мероприятия по обеспечению деятельности подведомственных учреждений физкультуры и спорта в рамках подпрограммы "Развитие физической культуры, спорта и молодежной политики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</si>
  <si>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Проведение мероприятий в области спорта и физической культуры в рамках подпрограммы "Развитие физической культуры, спорта и молодежной политики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</si>
  <si>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Мероприятия на реализацию областного закона от 14 декабря 2012 года N 95-оз "О содействии развитию на части территорий муниципальных образований Ленинградской области иных форм местного самоуправления" в рамках подпрограммы "Содержание и развитие улично-дорожной сети"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</si>
  <si>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Оказание поддержки гражданам, пострадавшим в результате пожара муниципального жилого фонда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</si>
  <si>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Обеспечение выплат стимулирующего характера работникам муниципальных учреждений культуры Ленинградской области в рамках подпрограммы "Развитие культуры, организация праздничных мероприятий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</si>
  <si>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Поддержка муниципальных образований по развитию общественной инфраструктуры муниципального значения в рамках подпрограммы "Развитие культуры, организация праздничных мероприятий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</si>
  <si>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Поддержка муниципальных образований по развитию общественной инфраструктуры муниципального значения в рамках подпрограммы "Развитие физической культуры, спорта и молодежной политики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</si>
  <si>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 xml:space="preserve">                       за  2016 год</t>
  </si>
  <si>
    <t>Реализация областного закона от 12 мая 2015 года № 42-оз в рамках подпрограммы "Содержание и развитие улично-дорожной сети"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</si>
  <si>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Финансирование на оплату превышения стоимости одного квадратного метра общей расселяемой площади аварийных многоквартирных жилых домов по этапу 2016 года региональной адресной программы "Переселение граждан из аварийного жилищного фонда на территории Ленинградской области в 2013-2017 годах"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</si>
  <si>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Запланированный объем финансирования</t>
  </si>
  <si>
    <t>Профинансировано</t>
  </si>
  <si>
    <t xml:space="preserve"> (тыс. руб.)</t>
  </si>
  <si>
    <t>% выполнения</t>
  </si>
  <si>
    <t>мероприятия</t>
  </si>
  <si>
    <t>Наименование программы (подпрограммы),  мероприятия (с указанием порядкового номера)</t>
  </si>
  <si>
    <t>Подпрограмма 1 "Создание условий для экономического развития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</si>
  <si>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Подпрограмма 2 "Обеспечение безопасности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</si>
  <si>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Подпрограмма 3 "Содержание и развитие улично-дорожной сети"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</si>
  <si>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 xml:space="preserve">«Социально-экономическое развитие муниципального образования Дружногорское городское поселение Гатчинского муниципального района Ленинградской области на 2015-2017 годы»постановление администрации Дружногорского городского поселения от 09.10.2014  № 275 </t>
  </si>
  <si>
    <t>Пояснения</t>
  </si>
  <si>
    <t>Подпрограмма 4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</si>
  <si>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Подпрограмма 5 "Развитие культуры, организация праздничных мероприятий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</si>
  <si>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Подпрограмма 6 "Развитие физической культуры, спорта и молодежной политики на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</si>
  <si>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Договоры в процессе исполнения</t>
  </si>
  <si>
    <t>целевые средства от пожертвований на внесение изменений в ген.план (срок выполнения 2017 г)</t>
  </si>
  <si>
    <t>закрыт контракт по расчистке дорог от снега (отсутствие заявки заказчика по погодным условиям)</t>
  </si>
  <si>
    <t>Фактическое выполнение мероприятий по переселению граждан из аварийного жилищного фонда, втом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t>
  </si>
  <si>
    <t>Фактическое выполнение  мероприятий по переселению граждан из аварийного жилищного фонда, втом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"Жилищно-коммунальное хозяйство и благоустройство территории Дружногорского городского поселения" муниципальной программы Дружногорского городского поселения "Социально-экономическое развитие Дружногорского городского поселения Гатчинского муниципального района"</t>
  </si>
  <si>
    <t>Фактическое выполнение Мероприятий в области жилищного хозяйства в рамках подпрограммы "Жилищно-коммунальное хозяйство и благоустройство территории Дружногорского городского поселения"</t>
  </si>
  <si>
    <t>Экономия лимитов потребления коммунальных услуг</t>
  </si>
  <si>
    <t>фактическое выполнение Мероприятий по благоустройству территории поселения в рамках подпрограммы "Жилищно-коммунальное хозяйство и благоустройство территории Дружногорского городского поселения"</t>
  </si>
  <si>
    <t>Не исполнение контракта поставщиком в срок</t>
  </si>
  <si>
    <t>Финансирование на оплату превышения стоимости одного квадратного метра общей расселяемой площади аварийных многоквартирных жилых домов по этапу 2016 года региональной адресной программы "Переселение граждан из аварийного жилищного фонда на территории Ленинградской области в 2013-2017 годах" в рамках подпрограммы "Жилищно-коммунальн¶осуществить данное мероприятие не возможно, т.к. средства областного бюджета поступили в декабре 2016 г</t>
  </si>
  <si>
    <t>Фактическое выполнение мероприятий по переселению граждан из аварийного жилищного фонда в рамках подпрограммы "Жилищно-коммунальное хозяйство и благоустройство территории Дружногорского городского поселения"</t>
  </si>
  <si>
    <t xml:space="preserve">Годовой (итоговый) отчет о выполнении муниципальной программы </t>
  </si>
  <si>
    <t xml:space="preserve">ИТОГО </t>
  </si>
  <si>
    <t>бюджет ГМР</t>
  </si>
  <si>
    <t>Средства бюджета ЛО</t>
  </si>
  <si>
    <t xml:space="preserve">Средства бюдж. МО </t>
  </si>
  <si>
    <t>итого</t>
  </si>
  <si>
    <t>Средства ФБ</t>
  </si>
</sst>
</file>

<file path=xl/styles.xml><?xml version="1.0" encoding="utf-8"?>
<styleSheet xmlns="http://schemas.openxmlformats.org/spreadsheetml/2006/main">
  <numFmts count="3">
    <numFmt numFmtId="178" formatCode="?"/>
    <numFmt numFmtId="179" formatCode="0.0"/>
    <numFmt numFmtId="180" formatCode="#,##0.0"/>
  </numFmts>
  <fonts count="18">
    <font>
      <sz val="10"/>
      <name val="Arial Cyr"/>
      <charset val="204"/>
    </font>
    <font>
      <sz val="10"/>
      <name val="Times New Roman CYR"/>
      <family val="1"/>
      <charset val="204"/>
    </font>
    <font>
      <sz val="10"/>
      <name val="Times New Roman"/>
      <family val="1"/>
      <charset val="204"/>
    </font>
    <font>
      <sz val="11"/>
      <color indexed="62"/>
      <name val="Calibri"/>
      <family val="2"/>
      <charset val="204"/>
    </font>
    <font>
      <b/>
      <sz val="10"/>
      <name val="Times New Roman Cyr"/>
      <family val="1"/>
      <charset val="204"/>
    </font>
    <font>
      <b/>
      <sz val="12"/>
      <color indexed="8"/>
      <name val="Times New Roman Cyr"/>
      <family val="1"/>
      <charset val="204"/>
    </font>
    <font>
      <sz val="12"/>
      <name val="Times New Roman CYR"/>
      <family val="1"/>
      <charset val="204"/>
    </font>
    <font>
      <b/>
      <sz val="9"/>
      <color indexed="8"/>
      <name val="Times New Roman CYR"/>
      <family val="1"/>
      <charset val="204"/>
    </font>
    <font>
      <sz val="8"/>
      <name val="Arial Cyr"/>
    </font>
    <font>
      <b/>
      <sz val="8"/>
      <name val="Arial Cyr"/>
      <charset val="204"/>
    </font>
    <font>
      <sz val="8"/>
      <name val="Times New Roman"/>
      <family val="1"/>
      <charset val="204"/>
    </font>
    <font>
      <sz val="8"/>
      <name val="Arial Cyr"/>
      <charset val="204"/>
    </font>
    <font>
      <sz val="6"/>
      <name val="Times New Roman Cyr"/>
      <charset val="204"/>
    </font>
    <font>
      <sz val="6"/>
      <name val="Times New Roman CYR"/>
      <family val="1"/>
      <charset val="204"/>
    </font>
    <font>
      <b/>
      <sz val="6"/>
      <name val="Times New Roman"/>
      <family val="1"/>
      <charset val="204"/>
    </font>
    <font>
      <b/>
      <sz val="6"/>
      <name val="Times New Roman Cyr"/>
      <family val="1"/>
      <charset val="204"/>
    </font>
    <font>
      <b/>
      <sz val="6"/>
      <name val="Arial Cyr"/>
      <charset val="204"/>
    </font>
    <font>
      <sz val="6"/>
      <name val="Arial Cyr"/>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63">
    <xf numFmtId="0" fontId="0" fillId="0" borderId="0" xfId="0"/>
    <xf numFmtId="0" fontId="1" fillId="0" borderId="0" xfId="0" applyFont="1"/>
    <xf numFmtId="0" fontId="4" fillId="0" borderId="0" xfId="0" applyFont="1"/>
    <xf numFmtId="0" fontId="1" fillId="0" borderId="0" xfId="0" applyFont="1" applyAlignment="1">
      <alignment horizontal="center"/>
    </xf>
    <xf numFmtId="4" fontId="8" fillId="0" borderId="0" xfId="0" applyNumberFormat="1" applyFont="1" applyBorder="1" applyAlignment="1" applyProtection="1">
      <alignment horizontal="right" vertical="center" wrapText="1"/>
    </xf>
    <xf numFmtId="178" fontId="8" fillId="0" borderId="1" xfId="0" applyNumberFormat="1" applyFont="1" applyBorder="1" applyAlignment="1" applyProtection="1">
      <alignment horizontal="left" vertical="center" wrapText="1"/>
    </xf>
    <xf numFmtId="180" fontId="8" fillId="0" borderId="1" xfId="0" applyNumberFormat="1" applyFont="1" applyBorder="1" applyAlignment="1" applyProtection="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4" fillId="0" borderId="1" xfId="0" applyFont="1" applyBorder="1"/>
    <xf numFmtId="0" fontId="1" fillId="0" borderId="1" xfId="0" applyFont="1" applyBorder="1"/>
    <xf numFmtId="0" fontId="4" fillId="0" borderId="3" xfId="0" applyFont="1" applyBorder="1" applyAlignment="1">
      <alignment horizontal="center"/>
    </xf>
    <xf numFmtId="0" fontId="10" fillId="0" borderId="4" xfId="0" applyFont="1" applyBorder="1" applyAlignment="1">
      <alignment horizontal="center" vertical="top" wrapText="1"/>
    </xf>
    <xf numFmtId="0" fontId="12" fillId="0" borderId="1" xfId="0" applyFont="1" applyBorder="1" applyAlignment="1">
      <alignment wrapText="1"/>
    </xf>
    <xf numFmtId="0" fontId="13" fillId="0" borderId="1" xfId="0" applyFont="1" applyBorder="1" applyAlignment="1">
      <alignment wrapText="1"/>
    </xf>
    <xf numFmtId="0" fontId="7" fillId="2" borderId="2" xfId="0" applyFont="1" applyFill="1" applyBorder="1" applyAlignment="1">
      <alignment horizontal="right" vertical="center" wrapText="1" indent="4"/>
    </xf>
    <xf numFmtId="0" fontId="7" fillId="2" borderId="5" xfId="0" applyFont="1" applyFill="1" applyBorder="1" applyAlignment="1">
      <alignment horizontal="right" vertical="center" wrapText="1" indent="4"/>
    </xf>
    <xf numFmtId="0" fontId="7" fillId="2" borderId="1" xfId="0" applyFont="1" applyFill="1" applyBorder="1" applyAlignment="1">
      <alignment horizontal="center" vertical="center" wrapText="1"/>
    </xf>
    <xf numFmtId="178" fontId="9" fillId="0" borderId="1" xfId="0" applyNumberFormat="1" applyFont="1" applyBorder="1" applyAlignment="1" applyProtection="1">
      <alignment horizontal="left" vertical="center" wrapText="1"/>
    </xf>
    <xf numFmtId="0" fontId="0" fillId="0" borderId="1" xfId="0" applyBorder="1" applyAlignment="1">
      <alignment wrapText="1"/>
    </xf>
    <xf numFmtId="178" fontId="9" fillId="0" borderId="2" xfId="0" applyNumberFormat="1" applyFont="1" applyBorder="1" applyAlignment="1" applyProtection="1">
      <alignment horizontal="left" vertical="center" wrapText="1"/>
    </xf>
    <xf numFmtId="0" fontId="0" fillId="0" borderId="5" xfId="0" applyBorder="1" applyAlignment="1">
      <alignment wrapText="1"/>
    </xf>
    <xf numFmtId="0" fontId="6" fillId="0" borderId="0" xfId="0" applyFont="1" applyAlignment="1">
      <alignment horizontal="center" wrapText="1"/>
    </xf>
    <xf numFmtId="0" fontId="0" fillId="0" borderId="0" xfId="0" applyAlignment="1">
      <alignment horizontal="center" wrapText="1"/>
    </xf>
    <xf numFmtId="0" fontId="5" fillId="0" borderId="0" xfId="0" applyFont="1" applyAlignment="1">
      <alignment horizontal="center" vertical="center"/>
    </xf>
    <xf numFmtId="0" fontId="0" fillId="0" borderId="0" xfId="0" applyAlignment="1">
      <alignment horizontal="center"/>
    </xf>
    <xf numFmtId="0" fontId="9" fillId="0" borderId="1" xfId="0" applyNumberFormat="1" applyFont="1" applyBorder="1" applyAlignment="1" applyProtection="1">
      <alignment horizontal="left" vertical="center" wrapText="1"/>
    </xf>
    <xf numFmtId="0" fontId="11" fillId="0" borderId="1" xfId="0" applyNumberFormat="1" applyFont="1" applyBorder="1" applyAlignment="1">
      <alignment wrapText="1"/>
    </xf>
    <xf numFmtId="0" fontId="0" fillId="0" borderId="1" xfId="0" applyNumberFormat="1" applyBorder="1" applyAlignment="1">
      <alignment wrapText="1"/>
    </xf>
    <xf numFmtId="0" fontId="7" fillId="2" borderId="4" xfId="0" applyFont="1" applyFill="1" applyBorder="1" applyAlignment="1">
      <alignment horizontal="center" wrapText="1"/>
    </xf>
    <xf numFmtId="0" fontId="7" fillId="2" borderId="6" xfId="0" applyFont="1" applyFill="1" applyBorder="1" applyAlignment="1">
      <alignment horizontal="center" wrapText="1"/>
    </xf>
    <xf numFmtId="0" fontId="0" fillId="0" borderId="5" xfId="0" applyBorder="1" applyAlignment="1"/>
    <xf numFmtId="0" fontId="0" fillId="0" borderId="11" xfId="0" applyBorder="1" applyAlignment="1">
      <alignment horizontal="center"/>
    </xf>
    <xf numFmtId="0" fontId="0" fillId="0" borderId="5" xfId="0" applyBorder="1" applyAlignment="1">
      <alignment horizontal="center" vertical="top" wrapText="1"/>
    </xf>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top" wrapText="1"/>
    </xf>
    <xf numFmtId="179" fontId="10" fillId="0" borderId="1" xfId="0" applyNumberFormat="1" applyFont="1" applyBorder="1" applyAlignment="1">
      <alignment horizontal="center" vertical="top" wrapText="1"/>
    </xf>
    <xf numFmtId="179" fontId="0" fillId="0" borderId="1" xfId="0" applyNumberFormat="1" applyBorder="1" applyAlignment="1">
      <alignment horizontal="center" vertical="top" wrapText="1"/>
    </xf>
    <xf numFmtId="179" fontId="14" fillId="0" borderId="1" xfId="0" applyNumberFormat="1" applyFont="1" applyBorder="1" applyAlignment="1">
      <alignment horizontal="center" vertical="top" wrapText="1"/>
    </xf>
    <xf numFmtId="179" fontId="14" fillId="0" borderId="1" xfId="0" applyNumberFormat="1" applyFont="1" applyBorder="1" applyAlignment="1">
      <alignment horizontal="center" vertical="center" wrapText="1"/>
    </xf>
    <xf numFmtId="179" fontId="7" fillId="2" borderId="1" xfId="0" applyNumberFormat="1" applyFont="1" applyFill="1" applyBorder="1" applyAlignment="1">
      <alignment horizontal="center" wrapText="1"/>
    </xf>
    <xf numFmtId="179" fontId="7" fillId="2" borderId="2" xfId="0" applyNumberFormat="1" applyFont="1" applyFill="1" applyBorder="1" applyAlignment="1">
      <alignment horizontal="center" wrapText="1"/>
    </xf>
    <xf numFmtId="179" fontId="8" fillId="0" borderId="1" xfId="0" applyNumberFormat="1" applyFont="1" applyBorder="1" applyAlignment="1" applyProtection="1">
      <alignment horizontal="right" vertical="center" wrapText="1"/>
    </xf>
    <xf numFmtId="179" fontId="9" fillId="0" borderId="1" xfId="0" applyNumberFormat="1" applyFont="1" applyBorder="1" applyAlignment="1" applyProtection="1">
      <alignment horizontal="right" vertical="center" wrapText="1"/>
    </xf>
    <xf numFmtId="179" fontId="8" fillId="0" borderId="0" xfId="0" applyNumberFormat="1" applyFont="1" applyBorder="1" applyAlignment="1" applyProtection="1">
      <alignment horizontal="right" vertical="center" wrapText="1"/>
    </xf>
    <xf numFmtId="179" fontId="1" fillId="0" borderId="0" xfId="0" applyNumberFormat="1" applyFont="1" applyAlignment="1"/>
    <xf numFmtId="179" fontId="1" fillId="0" borderId="0" xfId="0" applyNumberFormat="1" applyFont="1" applyAlignment="1">
      <alignment horizontal="center"/>
    </xf>
    <xf numFmtId="179" fontId="11" fillId="0" borderId="1" xfId="0" applyNumberFormat="1" applyFont="1" applyBorder="1" applyAlignment="1" applyProtection="1">
      <alignment horizontal="right" vertical="center" wrapText="1"/>
    </xf>
    <xf numFmtId="0" fontId="15" fillId="0" borderId="5" xfId="0" applyFont="1" applyBorder="1" applyAlignment="1">
      <alignment horizontal="center" wrapText="1"/>
    </xf>
    <xf numFmtId="0" fontId="15" fillId="0" borderId="1" xfId="0" applyFont="1" applyBorder="1" applyAlignment="1">
      <alignment wrapText="1"/>
    </xf>
    <xf numFmtId="49" fontId="16" fillId="0" borderId="1" xfId="0" applyNumberFormat="1" applyFont="1" applyBorder="1" applyAlignment="1" applyProtection="1">
      <alignment horizontal="left" vertical="center" wrapText="1"/>
    </xf>
    <xf numFmtId="49" fontId="17" fillId="0" borderId="0" xfId="0" applyNumberFormat="1" applyFont="1" applyBorder="1" applyAlignment="1" applyProtection="1">
      <alignment horizontal="left" vertical="center" wrapText="1"/>
    </xf>
    <xf numFmtId="0" fontId="13" fillId="0" borderId="0" xfId="0" applyFont="1" applyAlignment="1">
      <alignment wrapText="1"/>
    </xf>
    <xf numFmtId="179" fontId="4" fillId="0" borderId="7" xfId="0" applyNumberFormat="1" applyFont="1" applyBorder="1" applyAlignment="1">
      <alignment horizontal="center"/>
    </xf>
    <xf numFmtId="179" fontId="4" fillId="0" borderId="10" xfId="0" applyNumberFormat="1" applyFont="1" applyBorder="1" applyAlignment="1">
      <alignment horizontal="center"/>
    </xf>
    <xf numFmtId="179" fontId="0" fillId="0" borderId="10" xfId="0" applyNumberFormat="1" applyBorder="1" applyAlignment="1">
      <alignment horizontal="center"/>
    </xf>
    <xf numFmtId="179" fontId="10" fillId="0" borderId="2" xfId="0" applyNumberFormat="1" applyFont="1" applyBorder="1" applyAlignment="1">
      <alignment horizontal="center" vertical="top" wrapText="1"/>
    </xf>
    <xf numFmtId="179" fontId="0" fillId="0" borderId="13" xfId="0" applyNumberFormat="1" applyBorder="1" applyAlignment="1">
      <alignment horizontal="center"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59"/>
  <sheetViews>
    <sheetView tabSelected="1" zoomScaleNormal="100" zoomScaleSheetLayoutView="80" workbookViewId="0">
      <selection activeCell="I51" sqref="I51"/>
    </sheetView>
  </sheetViews>
  <sheetFormatPr defaultColWidth="40.7109375" defaultRowHeight="12.75"/>
  <cols>
    <col min="1" max="1" width="4.85546875" style="1" customWidth="1"/>
    <col min="2" max="2" width="59.140625" style="1" customWidth="1"/>
    <col min="3" max="3" width="8.7109375" style="50" customWidth="1"/>
    <col min="4" max="5" width="6.7109375" style="50" customWidth="1"/>
    <col min="6" max="6" width="7.85546875" style="50" customWidth="1"/>
    <col min="7" max="7" width="4.85546875" style="50" customWidth="1"/>
    <col min="8" max="8" width="7.85546875" style="51" customWidth="1"/>
    <col min="9" max="10" width="7.5703125" style="51" customWidth="1"/>
    <col min="11" max="11" width="7.7109375" style="51" customWidth="1"/>
    <col min="12" max="12" width="4.7109375" style="51" customWidth="1"/>
    <col min="13" max="13" width="5.7109375" style="3" customWidth="1"/>
    <col min="14" max="14" width="8.140625" style="57" customWidth="1"/>
    <col min="15" max="15" width="7.28515625" style="1" customWidth="1"/>
    <col min="16" max="16" width="16.140625" style="1" customWidth="1"/>
    <col min="17" max="16384" width="40.7109375" style="1"/>
  </cols>
  <sheetData>
    <row r="1" spans="1:16" ht="20.25" customHeight="1">
      <c r="B1" s="24" t="s">
        <v>67</v>
      </c>
      <c r="C1" s="25"/>
      <c r="D1" s="25"/>
      <c r="E1" s="25"/>
      <c r="F1" s="25"/>
      <c r="G1" s="25"/>
      <c r="H1" s="25"/>
      <c r="I1" s="25"/>
      <c r="J1" s="25"/>
      <c r="K1" s="25"/>
      <c r="L1" s="25"/>
      <c r="M1" s="25"/>
      <c r="N1" s="25"/>
    </row>
    <row r="2" spans="1:16" ht="45" customHeight="1">
      <c r="B2" s="22" t="s">
        <v>51</v>
      </c>
      <c r="C2" s="23"/>
      <c r="D2" s="23"/>
      <c r="E2" s="23"/>
      <c r="F2" s="23"/>
      <c r="G2" s="23"/>
      <c r="H2" s="23"/>
      <c r="I2" s="23"/>
      <c r="J2" s="23"/>
      <c r="K2" s="23"/>
      <c r="L2" s="23"/>
      <c r="M2" s="23"/>
      <c r="N2" s="23"/>
    </row>
    <row r="3" spans="1:16" ht="13.5">
      <c r="B3" s="22" t="s">
        <v>39</v>
      </c>
      <c r="C3" s="23"/>
      <c r="D3" s="23"/>
      <c r="E3" s="23"/>
      <c r="F3" s="23"/>
      <c r="G3" s="23"/>
      <c r="H3" s="23"/>
      <c r="I3" s="23"/>
      <c r="J3" s="23"/>
      <c r="K3" s="23"/>
      <c r="L3" s="23"/>
      <c r="M3" s="23"/>
      <c r="N3" s="23"/>
    </row>
    <row r="4" spans="1:16">
      <c r="A4" s="34" t="s">
        <v>47</v>
      </c>
      <c r="B4" s="35"/>
      <c r="C4" s="58" t="s">
        <v>0</v>
      </c>
      <c r="D4" s="59"/>
      <c r="E4" s="59"/>
      <c r="F4" s="59"/>
      <c r="G4" s="59"/>
      <c r="H4" s="59"/>
      <c r="I4" s="60"/>
      <c r="J4" s="60"/>
      <c r="K4" s="60"/>
      <c r="L4" s="32"/>
      <c r="M4" s="11"/>
      <c r="N4" s="53" t="s">
        <v>52</v>
      </c>
    </row>
    <row r="5" spans="1:16" ht="37.5" customHeight="1">
      <c r="A5" s="36"/>
      <c r="B5" s="37"/>
      <c r="C5" s="61" t="s">
        <v>42</v>
      </c>
      <c r="D5" s="62"/>
      <c r="E5" s="62"/>
      <c r="F5" s="62"/>
      <c r="G5" s="33"/>
      <c r="H5" s="41" t="s">
        <v>43</v>
      </c>
      <c r="I5" s="42"/>
      <c r="J5" s="42"/>
      <c r="K5" s="42"/>
      <c r="L5" s="40"/>
      <c r="M5" s="12" t="s">
        <v>45</v>
      </c>
      <c r="N5" s="53"/>
    </row>
    <row r="6" spans="1:16" ht="42" customHeight="1">
      <c r="A6" s="38"/>
      <c r="B6" s="39"/>
      <c r="C6" s="43" t="s">
        <v>72</v>
      </c>
      <c r="D6" s="44" t="s">
        <v>71</v>
      </c>
      <c r="E6" s="44" t="s">
        <v>69</v>
      </c>
      <c r="F6" s="44" t="s">
        <v>70</v>
      </c>
      <c r="G6" s="44" t="s">
        <v>73</v>
      </c>
      <c r="H6" s="43" t="s">
        <v>72</v>
      </c>
      <c r="I6" s="44" t="s">
        <v>71</v>
      </c>
      <c r="J6" s="44" t="s">
        <v>69</v>
      </c>
      <c r="K6" s="44" t="s">
        <v>70</v>
      </c>
      <c r="L6" s="44" t="s">
        <v>73</v>
      </c>
      <c r="M6" s="12"/>
      <c r="N6" s="53"/>
    </row>
    <row r="7" spans="1:16" ht="14.25" customHeight="1">
      <c r="A7" s="17"/>
      <c r="B7" s="17" t="s">
        <v>46</v>
      </c>
      <c r="C7" s="45" t="s">
        <v>44</v>
      </c>
      <c r="D7" s="45" t="s">
        <v>44</v>
      </c>
      <c r="E7" s="45" t="s">
        <v>44</v>
      </c>
      <c r="F7" s="45" t="s">
        <v>44</v>
      </c>
      <c r="G7" s="46" t="s">
        <v>44</v>
      </c>
      <c r="H7" s="46" t="s">
        <v>44</v>
      </c>
      <c r="I7" s="46" t="s">
        <v>44</v>
      </c>
      <c r="J7" s="46" t="s">
        <v>44</v>
      </c>
      <c r="K7" s="46" t="s">
        <v>44</v>
      </c>
      <c r="L7" s="46" t="s">
        <v>44</v>
      </c>
      <c r="M7" s="29"/>
      <c r="N7" s="53"/>
    </row>
    <row r="8" spans="1:16" ht="14.25" customHeight="1">
      <c r="A8" s="17"/>
      <c r="B8" s="17"/>
      <c r="C8" s="45"/>
      <c r="D8" s="45"/>
      <c r="E8" s="45"/>
      <c r="F8" s="45"/>
      <c r="G8" s="46"/>
      <c r="H8" s="46"/>
      <c r="I8" s="46"/>
      <c r="J8" s="46"/>
      <c r="K8" s="46"/>
      <c r="L8" s="46"/>
      <c r="M8" s="30"/>
      <c r="N8" s="53"/>
    </row>
    <row r="9" spans="1:16" ht="87" customHeight="1">
      <c r="A9" s="7"/>
      <c r="B9" s="5" t="s">
        <v>2</v>
      </c>
      <c r="C9" s="47">
        <v>131.75</v>
      </c>
      <c r="D9" s="47">
        <f>C9</f>
        <v>131.75</v>
      </c>
      <c r="E9" s="47"/>
      <c r="F9" s="47"/>
      <c r="G9" s="47"/>
      <c r="H9" s="47">
        <v>98.09</v>
      </c>
      <c r="I9" s="47">
        <f>H9</f>
        <v>98.09</v>
      </c>
      <c r="J9" s="47"/>
      <c r="K9" s="47"/>
      <c r="L9" s="47"/>
      <c r="M9" s="6">
        <f>H9/C9*100</f>
        <v>74.451612903225808</v>
      </c>
      <c r="N9" s="14" t="s">
        <v>56</v>
      </c>
      <c r="P9" s="2"/>
    </row>
    <row r="10" spans="1:16" ht="69.75" customHeight="1">
      <c r="A10" s="7"/>
      <c r="B10" s="5" t="s">
        <v>3</v>
      </c>
      <c r="C10" s="47">
        <v>803</v>
      </c>
      <c r="D10" s="47">
        <f>C10</f>
        <v>803</v>
      </c>
      <c r="E10" s="47"/>
      <c r="F10" s="47"/>
      <c r="G10" s="47"/>
      <c r="H10" s="47">
        <v>103</v>
      </c>
      <c r="I10" s="47">
        <f>H10</f>
        <v>103</v>
      </c>
      <c r="J10" s="47"/>
      <c r="K10" s="47"/>
      <c r="L10" s="47"/>
      <c r="M10" s="6">
        <f t="shared" ref="M10:M58" si="0">H10/C10*100</f>
        <v>12.826899128268993</v>
      </c>
      <c r="N10" s="14" t="s">
        <v>57</v>
      </c>
      <c r="P10" s="2"/>
    </row>
    <row r="11" spans="1:16" ht="69.75" customHeight="1">
      <c r="A11" s="8"/>
      <c r="B11" s="5" t="s">
        <v>4</v>
      </c>
      <c r="C11" s="47">
        <v>17.170000000000002</v>
      </c>
      <c r="D11" s="47">
        <v>15.6</v>
      </c>
      <c r="E11" s="47">
        <v>1.6</v>
      </c>
      <c r="F11" s="47"/>
      <c r="G11" s="47"/>
      <c r="H11" s="47">
        <v>17.170000000000002</v>
      </c>
      <c r="I11" s="47">
        <v>15.6</v>
      </c>
      <c r="J11" s="47">
        <v>1.6</v>
      </c>
      <c r="K11" s="47"/>
      <c r="L11" s="47"/>
      <c r="M11" s="6">
        <f t="shared" si="0"/>
        <v>100</v>
      </c>
      <c r="N11" s="14"/>
      <c r="P11" s="2"/>
    </row>
    <row r="12" spans="1:16" ht="69.75" customHeight="1">
      <c r="A12" s="8"/>
      <c r="B12" s="5" t="s">
        <v>5</v>
      </c>
      <c r="C12" s="47">
        <v>2</v>
      </c>
      <c r="D12" s="47">
        <f>C12</f>
        <v>2</v>
      </c>
      <c r="E12" s="47"/>
      <c r="F12" s="47"/>
      <c r="G12" s="47"/>
      <c r="H12" s="47">
        <v>2</v>
      </c>
      <c r="I12" s="47">
        <f>H12</f>
        <v>2</v>
      </c>
      <c r="J12" s="47"/>
      <c r="K12" s="47"/>
      <c r="L12" s="47"/>
      <c r="M12" s="6">
        <f t="shared" si="0"/>
        <v>100</v>
      </c>
      <c r="N12" s="14"/>
      <c r="P12" s="2"/>
    </row>
    <row r="13" spans="1:16" s="2" customFormat="1" ht="69.75" customHeight="1">
      <c r="A13" s="18" t="s">
        <v>48</v>
      </c>
      <c r="B13" s="19"/>
      <c r="C13" s="48">
        <f>SUM(C9:C12)</f>
        <v>953.92</v>
      </c>
      <c r="D13" s="48">
        <f t="shared" ref="D13:J13" si="1">SUM(D9:D12)</f>
        <v>952.35</v>
      </c>
      <c r="E13" s="48">
        <f t="shared" si="1"/>
        <v>1.6</v>
      </c>
      <c r="F13" s="48"/>
      <c r="G13" s="48"/>
      <c r="H13" s="48">
        <f t="shared" si="1"/>
        <v>220.26</v>
      </c>
      <c r="I13" s="48">
        <f t="shared" si="1"/>
        <v>218.69</v>
      </c>
      <c r="J13" s="48">
        <f t="shared" si="1"/>
        <v>1.6</v>
      </c>
      <c r="K13" s="48"/>
      <c r="L13" s="48"/>
      <c r="M13" s="6">
        <f t="shared" si="0"/>
        <v>23.089986581683998</v>
      </c>
      <c r="N13" s="54"/>
    </row>
    <row r="14" spans="1:16" ht="69.75" customHeight="1">
      <c r="A14" s="8"/>
      <c r="B14" s="5" t="s">
        <v>6</v>
      </c>
      <c r="C14" s="47">
        <v>248.89</v>
      </c>
      <c r="D14" s="47">
        <f>C14</f>
        <v>248.89</v>
      </c>
      <c r="E14" s="47"/>
      <c r="F14" s="47"/>
      <c r="G14" s="47"/>
      <c r="H14" s="47">
        <v>248.89</v>
      </c>
      <c r="I14" s="47">
        <f t="shared" ref="I14:I18" si="2">H14</f>
        <v>248.89</v>
      </c>
      <c r="J14" s="47"/>
      <c r="K14" s="47"/>
      <c r="L14" s="47"/>
      <c r="M14" s="6">
        <f t="shared" si="0"/>
        <v>100</v>
      </c>
      <c r="N14" s="14"/>
      <c r="P14" s="2"/>
    </row>
    <row r="15" spans="1:16" ht="69.75" customHeight="1">
      <c r="A15" s="8"/>
      <c r="B15" s="5" t="s">
        <v>7</v>
      </c>
      <c r="C15" s="47">
        <v>119.8</v>
      </c>
      <c r="D15" s="47">
        <f t="shared" ref="D15:D19" si="3">C15</f>
        <v>119.8</v>
      </c>
      <c r="E15" s="47"/>
      <c r="F15" s="47"/>
      <c r="G15" s="47"/>
      <c r="H15" s="47">
        <v>119.8</v>
      </c>
      <c r="I15" s="47">
        <f t="shared" si="2"/>
        <v>119.8</v>
      </c>
      <c r="J15" s="47"/>
      <c r="K15" s="47"/>
      <c r="L15" s="47"/>
      <c r="M15" s="6">
        <f t="shared" si="0"/>
        <v>100</v>
      </c>
      <c r="N15" s="14"/>
      <c r="P15" s="2"/>
    </row>
    <row r="16" spans="1:16" s="2" customFormat="1" ht="69" customHeight="1">
      <c r="A16" s="26" t="s">
        <v>49</v>
      </c>
      <c r="B16" s="27"/>
      <c r="C16" s="48">
        <f>SUM(C14:C15)</f>
        <v>368.69</v>
      </c>
      <c r="D16" s="47">
        <f t="shared" si="3"/>
        <v>368.69</v>
      </c>
      <c r="E16" s="48"/>
      <c r="F16" s="48"/>
      <c r="G16" s="48"/>
      <c r="H16" s="48">
        <f t="shared" ref="H16" si="4">SUM(H14:H15)</f>
        <v>368.69</v>
      </c>
      <c r="I16" s="47">
        <f t="shared" si="2"/>
        <v>368.69</v>
      </c>
      <c r="J16" s="48"/>
      <c r="K16" s="48"/>
      <c r="L16" s="48"/>
      <c r="M16" s="6">
        <f t="shared" si="0"/>
        <v>100</v>
      </c>
      <c r="N16" s="54"/>
    </row>
    <row r="17" spans="1:16" ht="69.75" customHeight="1">
      <c r="A17" s="8"/>
      <c r="B17" s="5" t="s">
        <v>8</v>
      </c>
      <c r="C17" s="47">
        <v>151.19999999999999</v>
      </c>
      <c r="D17" s="47">
        <f t="shared" si="3"/>
        <v>151.19999999999999</v>
      </c>
      <c r="E17" s="47"/>
      <c r="F17" s="47"/>
      <c r="G17" s="47"/>
      <c r="H17" s="47">
        <v>151.19999999999999</v>
      </c>
      <c r="I17" s="47">
        <f t="shared" si="2"/>
        <v>151.19999999999999</v>
      </c>
      <c r="J17" s="47"/>
      <c r="K17" s="47"/>
      <c r="L17" s="47"/>
      <c r="M17" s="6">
        <f t="shared" si="0"/>
        <v>100</v>
      </c>
      <c r="N17" s="14"/>
      <c r="P17" s="2"/>
    </row>
    <row r="18" spans="1:16" ht="69.75" customHeight="1">
      <c r="A18" s="8"/>
      <c r="B18" s="5" t="s">
        <v>9</v>
      </c>
      <c r="C18" s="47">
        <v>142</v>
      </c>
      <c r="D18" s="47">
        <f t="shared" si="3"/>
        <v>142</v>
      </c>
      <c r="E18" s="47"/>
      <c r="F18" s="47"/>
      <c r="G18" s="47"/>
      <c r="H18" s="47">
        <v>142</v>
      </c>
      <c r="I18" s="47">
        <f t="shared" si="2"/>
        <v>142</v>
      </c>
      <c r="J18" s="47"/>
      <c r="K18" s="47"/>
      <c r="L18" s="47"/>
      <c r="M18" s="6">
        <f t="shared" si="0"/>
        <v>100</v>
      </c>
      <c r="N18" s="14"/>
      <c r="P18" s="2"/>
    </row>
    <row r="19" spans="1:16" ht="69.75" customHeight="1">
      <c r="A19" s="8"/>
      <c r="B19" s="5" t="s">
        <v>10</v>
      </c>
      <c r="C19" s="47">
        <v>723</v>
      </c>
      <c r="D19" s="47">
        <f t="shared" si="3"/>
        <v>723</v>
      </c>
      <c r="E19" s="47"/>
      <c r="F19" s="47"/>
      <c r="G19" s="47"/>
      <c r="H19" s="47">
        <v>555</v>
      </c>
      <c r="I19" s="47">
        <f>H19</f>
        <v>555</v>
      </c>
      <c r="J19" s="47"/>
      <c r="K19" s="47"/>
      <c r="L19" s="47"/>
      <c r="M19" s="6">
        <f t="shared" si="0"/>
        <v>76.763485477178435</v>
      </c>
      <c r="N19" s="14" t="s">
        <v>58</v>
      </c>
      <c r="P19" s="2"/>
    </row>
    <row r="20" spans="1:16" ht="69.75" customHeight="1">
      <c r="A20" s="8"/>
      <c r="B20" s="5" t="s">
        <v>9</v>
      </c>
      <c r="C20" s="47">
        <v>677.9</v>
      </c>
      <c r="D20" s="47"/>
      <c r="E20" s="47"/>
      <c r="F20" s="47">
        <f>C20</f>
        <v>677.9</v>
      </c>
      <c r="G20" s="47"/>
      <c r="H20" s="47">
        <v>677.9</v>
      </c>
      <c r="I20" s="47"/>
      <c r="J20" s="47"/>
      <c r="K20" s="47">
        <f>H20</f>
        <v>677.9</v>
      </c>
      <c r="L20" s="47"/>
      <c r="M20" s="6">
        <f t="shared" si="0"/>
        <v>100</v>
      </c>
      <c r="N20" s="14"/>
      <c r="P20" s="2"/>
    </row>
    <row r="21" spans="1:16" ht="69.75" customHeight="1">
      <c r="A21" s="8"/>
      <c r="B21" s="5" t="s">
        <v>34</v>
      </c>
      <c r="C21" s="47">
        <v>455.13</v>
      </c>
      <c r="D21" s="47"/>
      <c r="E21" s="47"/>
      <c r="F21" s="47">
        <f>C21</f>
        <v>455.13</v>
      </c>
      <c r="G21" s="47"/>
      <c r="H21" s="47">
        <v>455.13</v>
      </c>
      <c r="I21" s="47"/>
      <c r="J21" s="47"/>
      <c r="K21" s="47">
        <f>H21</f>
        <v>455.13</v>
      </c>
      <c r="L21" s="47"/>
      <c r="M21" s="6">
        <f t="shared" si="0"/>
        <v>100</v>
      </c>
      <c r="N21" s="14"/>
      <c r="P21" s="2"/>
    </row>
    <row r="22" spans="1:16" ht="80.25" customHeight="1">
      <c r="A22" s="8"/>
      <c r="B22" s="5" t="s">
        <v>40</v>
      </c>
      <c r="C22" s="47">
        <v>1141.5999999999999</v>
      </c>
      <c r="D22" s="47"/>
      <c r="E22" s="47"/>
      <c r="F22" s="47">
        <f>C22</f>
        <v>1141.5999999999999</v>
      </c>
      <c r="G22" s="47"/>
      <c r="H22" s="47">
        <v>1141.5999999999999</v>
      </c>
      <c r="I22" s="47"/>
      <c r="J22" s="47"/>
      <c r="K22" s="47">
        <f>H22</f>
        <v>1141.5999999999999</v>
      </c>
      <c r="L22" s="47"/>
      <c r="M22" s="6">
        <f t="shared" si="0"/>
        <v>100</v>
      </c>
      <c r="N22" s="14"/>
      <c r="P22" s="2"/>
    </row>
    <row r="23" spans="1:16" ht="79.5" customHeight="1">
      <c r="A23" s="8"/>
      <c r="B23" s="5" t="s">
        <v>11</v>
      </c>
      <c r="C23" s="47">
        <v>133.27000000000001</v>
      </c>
      <c r="D23" s="47">
        <f>C23</f>
        <v>133.27000000000001</v>
      </c>
      <c r="E23" s="47"/>
      <c r="F23" s="47"/>
      <c r="G23" s="47"/>
      <c r="H23" s="47">
        <v>133.27000000000001</v>
      </c>
      <c r="I23" s="47">
        <f>H23</f>
        <v>133.27000000000001</v>
      </c>
      <c r="J23" s="47"/>
      <c r="K23" s="47"/>
      <c r="L23" s="47"/>
      <c r="M23" s="6">
        <f t="shared" si="0"/>
        <v>100</v>
      </c>
      <c r="N23" s="14"/>
      <c r="P23" s="2"/>
    </row>
    <row r="24" spans="1:16" ht="69.75" customHeight="1">
      <c r="A24" s="8"/>
      <c r="B24" s="5" t="s">
        <v>12</v>
      </c>
      <c r="C24" s="47">
        <v>38.9</v>
      </c>
      <c r="D24" s="47">
        <f t="shared" ref="D24:D25" si="5">C24</f>
        <v>38.9</v>
      </c>
      <c r="E24" s="47"/>
      <c r="F24" s="47"/>
      <c r="G24" s="47"/>
      <c r="H24" s="47">
        <v>38.9</v>
      </c>
      <c r="I24" s="47">
        <f t="shared" ref="I24:I25" si="6">H24</f>
        <v>38.9</v>
      </c>
      <c r="J24" s="47"/>
      <c r="K24" s="47"/>
      <c r="L24" s="47"/>
      <c r="M24" s="6">
        <f t="shared" si="0"/>
        <v>100</v>
      </c>
      <c r="N24" s="14"/>
      <c r="P24" s="2"/>
    </row>
    <row r="25" spans="1:16" ht="76.5" customHeight="1">
      <c r="A25" s="10"/>
      <c r="B25" s="5" t="s">
        <v>13</v>
      </c>
      <c r="C25" s="47">
        <v>181.75</v>
      </c>
      <c r="D25" s="47">
        <f t="shared" si="5"/>
        <v>181.75</v>
      </c>
      <c r="E25" s="47"/>
      <c r="F25" s="47"/>
      <c r="G25" s="47"/>
      <c r="H25" s="47">
        <v>181.75</v>
      </c>
      <c r="I25" s="47">
        <f t="shared" si="6"/>
        <v>181.75</v>
      </c>
      <c r="J25" s="47"/>
      <c r="K25" s="47"/>
      <c r="L25" s="47"/>
      <c r="M25" s="6">
        <f t="shared" si="0"/>
        <v>100</v>
      </c>
      <c r="N25" s="14"/>
      <c r="P25" s="2"/>
    </row>
    <row r="26" spans="1:16" ht="52.5" customHeight="1">
      <c r="A26" s="26" t="s">
        <v>50</v>
      </c>
      <c r="B26" s="28"/>
      <c r="C26" s="48">
        <f>SUM(C17:C25)</f>
        <v>3644.75</v>
      </c>
      <c r="D26" s="48">
        <f t="shared" ref="D26:E26" si="7">SUM(D17:D25)</f>
        <v>1370.1200000000001</v>
      </c>
      <c r="E26" s="48">
        <f t="shared" si="7"/>
        <v>0</v>
      </c>
      <c r="F26" s="48">
        <f t="shared" ref="F26" si="8">SUM(F17:F25)</f>
        <v>2274.63</v>
      </c>
      <c r="G26" s="48"/>
      <c r="H26" s="48">
        <f t="shared" ref="H26" si="9">SUM(H17:H25)</f>
        <v>3476.75</v>
      </c>
      <c r="I26" s="48">
        <f t="shared" ref="I26" si="10">SUM(I17:I25)</f>
        <v>1202.1199999999999</v>
      </c>
      <c r="J26" s="48">
        <f t="shared" ref="J26" si="11">SUM(J17:J25)</f>
        <v>0</v>
      </c>
      <c r="K26" s="48">
        <f t="shared" ref="K26" si="12">SUM(K17:K25)</f>
        <v>2274.63</v>
      </c>
      <c r="L26" s="48"/>
      <c r="M26" s="6">
        <f t="shared" si="0"/>
        <v>95.390630358735166</v>
      </c>
      <c r="N26" s="14"/>
      <c r="P26" s="2"/>
    </row>
    <row r="27" spans="1:16" s="2" customFormat="1" ht="107.25" customHeight="1">
      <c r="A27" s="9"/>
      <c r="B27" s="5" t="s">
        <v>14</v>
      </c>
      <c r="C27" s="47">
        <v>4101.5</v>
      </c>
      <c r="D27" s="47"/>
      <c r="E27" s="47"/>
      <c r="F27" s="47">
        <f>C27</f>
        <v>4101.5</v>
      </c>
      <c r="G27" s="47"/>
      <c r="H27" s="47">
        <v>1872.46</v>
      </c>
      <c r="I27" s="47"/>
      <c r="J27" s="47"/>
      <c r="K27" s="47">
        <f>H27</f>
        <v>1872.46</v>
      </c>
      <c r="L27" s="47"/>
      <c r="M27" s="6">
        <f t="shared" si="0"/>
        <v>45.653053760819212</v>
      </c>
      <c r="N27" s="13" t="s">
        <v>59</v>
      </c>
    </row>
    <row r="28" spans="1:16" ht="129.75" customHeight="1">
      <c r="A28" s="10"/>
      <c r="B28" s="5" t="s">
        <v>14</v>
      </c>
      <c r="C28" s="47">
        <v>4153.51</v>
      </c>
      <c r="D28" s="47"/>
      <c r="E28" s="47"/>
      <c r="F28" s="47">
        <f>C28</f>
        <v>4153.51</v>
      </c>
      <c r="G28" s="47"/>
      <c r="H28" s="47">
        <v>1896.21</v>
      </c>
      <c r="I28" s="47"/>
      <c r="J28" s="47"/>
      <c r="K28" s="47">
        <f>H28</f>
        <v>1896.21</v>
      </c>
      <c r="L28" s="47"/>
      <c r="M28" s="6">
        <f t="shared" si="0"/>
        <v>45.653194527038579</v>
      </c>
      <c r="N28" s="14" t="s">
        <v>60</v>
      </c>
      <c r="P28" s="2"/>
    </row>
    <row r="29" spans="1:16" ht="72.75" customHeight="1">
      <c r="A29" s="10"/>
      <c r="B29" s="5" t="s">
        <v>15</v>
      </c>
      <c r="C29" s="47">
        <v>4224.03</v>
      </c>
      <c r="D29" s="47">
        <f t="shared" ref="D29:D40" si="13">C29</f>
        <v>4224.03</v>
      </c>
      <c r="E29" s="47"/>
      <c r="F29" s="47"/>
      <c r="G29" s="47"/>
      <c r="H29" s="47">
        <v>4133.79</v>
      </c>
      <c r="I29" s="47">
        <f>H29</f>
        <v>4133.79</v>
      </c>
      <c r="J29" s="47"/>
      <c r="K29" s="47"/>
      <c r="L29" s="47"/>
      <c r="M29" s="6">
        <f t="shared" si="0"/>
        <v>97.863651536565797</v>
      </c>
      <c r="N29" s="14" t="s">
        <v>61</v>
      </c>
      <c r="P29" s="2"/>
    </row>
    <row r="30" spans="1:16" ht="69.75" customHeight="1">
      <c r="A30" s="10"/>
      <c r="B30" s="5" t="s">
        <v>16</v>
      </c>
      <c r="C30" s="47">
        <v>63.29</v>
      </c>
      <c r="D30" s="47">
        <f t="shared" si="13"/>
        <v>63.29</v>
      </c>
      <c r="E30" s="47"/>
      <c r="F30" s="47"/>
      <c r="G30" s="47"/>
      <c r="H30" s="47">
        <v>63.29</v>
      </c>
      <c r="I30" s="47">
        <f t="shared" ref="I30:I41" si="14">H30</f>
        <v>63.29</v>
      </c>
      <c r="J30" s="47"/>
      <c r="K30" s="47"/>
      <c r="L30" s="47"/>
      <c r="M30" s="6">
        <f t="shared" si="0"/>
        <v>100</v>
      </c>
      <c r="N30" s="14"/>
      <c r="P30" s="2"/>
    </row>
    <row r="31" spans="1:16" ht="69.75" customHeight="1">
      <c r="A31" s="10"/>
      <c r="B31" s="5" t="s">
        <v>17</v>
      </c>
      <c r="C31" s="47">
        <v>654.69000000000005</v>
      </c>
      <c r="D31" s="47">
        <f t="shared" si="13"/>
        <v>654.69000000000005</v>
      </c>
      <c r="E31" s="47"/>
      <c r="F31" s="47"/>
      <c r="G31" s="47"/>
      <c r="H31" s="47">
        <v>607.86</v>
      </c>
      <c r="I31" s="47">
        <f t="shared" si="14"/>
        <v>607.86</v>
      </c>
      <c r="J31" s="47"/>
      <c r="K31" s="47"/>
      <c r="L31" s="47"/>
      <c r="M31" s="6">
        <f t="shared" si="0"/>
        <v>92.846996288319659</v>
      </c>
      <c r="N31" s="14" t="s">
        <v>61</v>
      </c>
      <c r="P31" s="2"/>
    </row>
    <row r="32" spans="1:16" ht="69.75" customHeight="1">
      <c r="A32" s="10"/>
      <c r="B32" s="5" t="s">
        <v>18</v>
      </c>
      <c r="C32" s="47">
        <v>1093.6199999999999</v>
      </c>
      <c r="D32" s="47">
        <f t="shared" si="13"/>
        <v>1093.6199999999999</v>
      </c>
      <c r="E32" s="47"/>
      <c r="F32" s="47"/>
      <c r="G32" s="47"/>
      <c r="H32" s="47">
        <v>1066.1400000000001</v>
      </c>
      <c r="I32" s="47">
        <f t="shared" si="14"/>
        <v>1066.1400000000001</v>
      </c>
      <c r="J32" s="47"/>
      <c r="K32" s="47"/>
      <c r="L32" s="47"/>
      <c r="M32" s="6">
        <f t="shared" si="0"/>
        <v>97.487244198167573</v>
      </c>
      <c r="N32" s="14" t="s">
        <v>62</v>
      </c>
      <c r="P32" s="2"/>
    </row>
    <row r="33" spans="1:16" ht="69.75" customHeight="1">
      <c r="A33" s="10"/>
      <c r="B33" s="5" t="s">
        <v>19</v>
      </c>
      <c r="C33" s="47">
        <v>1925.03</v>
      </c>
      <c r="D33" s="47">
        <f t="shared" si="13"/>
        <v>1925.03</v>
      </c>
      <c r="E33" s="47"/>
      <c r="F33" s="47"/>
      <c r="G33" s="47"/>
      <c r="H33" s="47">
        <v>1870.38</v>
      </c>
      <c r="I33" s="47">
        <f t="shared" si="14"/>
        <v>1870.38</v>
      </c>
      <c r="J33" s="47"/>
      <c r="K33" s="47"/>
      <c r="L33" s="47"/>
      <c r="M33" s="6">
        <f t="shared" si="0"/>
        <v>97.16108320389813</v>
      </c>
      <c r="N33" s="14" t="s">
        <v>62</v>
      </c>
      <c r="P33" s="2"/>
    </row>
    <row r="34" spans="1:16" ht="69.75" customHeight="1">
      <c r="A34" s="10"/>
      <c r="B34" s="5" t="s">
        <v>20</v>
      </c>
      <c r="C34" s="47">
        <v>6.89</v>
      </c>
      <c r="D34" s="47">
        <f t="shared" si="13"/>
        <v>6.89</v>
      </c>
      <c r="E34" s="47"/>
      <c r="F34" s="47"/>
      <c r="G34" s="47"/>
      <c r="H34" s="47">
        <v>6.89</v>
      </c>
      <c r="I34" s="47">
        <f t="shared" si="14"/>
        <v>6.89</v>
      </c>
      <c r="J34" s="47"/>
      <c r="K34" s="47"/>
      <c r="L34" s="47"/>
      <c r="M34" s="6">
        <f t="shared" si="0"/>
        <v>100</v>
      </c>
      <c r="N34" s="14"/>
      <c r="P34" s="2"/>
    </row>
    <row r="35" spans="1:16" ht="69.75" customHeight="1">
      <c r="A35" s="10"/>
      <c r="B35" s="5" t="s">
        <v>21</v>
      </c>
      <c r="C35" s="47">
        <v>318.35000000000002</v>
      </c>
      <c r="D35" s="47">
        <f t="shared" si="13"/>
        <v>318.35000000000002</v>
      </c>
      <c r="E35" s="47"/>
      <c r="F35" s="47"/>
      <c r="G35" s="47"/>
      <c r="H35" s="47">
        <v>318.35000000000002</v>
      </c>
      <c r="I35" s="47">
        <f t="shared" si="14"/>
        <v>318.35000000000002</v>
      </c>
      <c r="J35" s="47"/>
      <c r="K35" s="47"/>
      <c r="L35" s="47"/>
      <c r="M35" s="6">
        <f t="shared" si="0"/>
        <v>100</v>
      </c>
      <c r="N35" s="14"/>
      <c r="P35" s="2"/>
    </row>
    <row r="36" spans="1:16" ht="69.75" customHeight="1">
      <c r="A36" s="10"/>
      <c r="B36" s="5" t="s">
        <v>22</v>
      </c>
      <c r="C36" s="47">
        <v>1142.81</v>
      </c>
      <c r="D36" s="47">
        <f t="shared" si="13"/>
        <v>1142.81</v>
      </c>
      <c r="E36" s="47"/>
      <c r="F36" s="47"/>
      <c r="G36" s="47"/>
      <c r="H36" s="47">
        <v>1141.58</v>
      </c>
      <c r="I36" s="47">
        <f t="shared" si="14"/>
        <v>1141.58</v>
      </c>
      <c r="J36" s="47"/>
      <c r="K36" s="47"/>
      <c r="L36" s="47"/>
      <c r="M36" s="6">
        <f t="shared" si="0"/>
        <v>99.892370560285613</v>
      </c>
      <c r="N36" s="14" t="s">
        <v>63</v>
      </c>
      <c r="P36" s="2"/>
    </row>
    <row r="37" spans="1:16" ht="69.75" customHeight="1">
      <c r="A37" s="10"/>
      <c r="B37" s="5" t="s">
        <v>23</v>
      </c>
      <c r="C37" s="47">
        <v>142.83000000000001</v>
      </c>
      <c r="D37" s="47">
        <f t="shared" si="13"/>
        <v>142.83000000000001</v>
      </c>
      <c r="E37" s="47"/>
      <c r="F37" s="47"/>
      <c r="G37" s="47"/>
      <c r="H37" s="47">
        <v>109.8</v>
      </c>
      <c r="I37" s="47">
        <f t="shared" si="14"/>
        <v>109.8</v>
      </c>
      <c r="J37" s="47"/>
      <c r="K37" s="47"/>
      <c r="L37" s="47"/>
      <c r="M37" s="6">
        <f t="shared" si="0"/>
        <v>76.874606175173284</v>
      </c>
      <c r="N37" s="14" t="s">
        <v>64</v>
      </c>
      <c r="P37" s="2"/>
    </row>
    <row r="38" spans="1:16" ht="69.75" customHeight="1">
      <c r="A38" s="10"/>
      <c r="B38" s="5" t="s">
        <v>24</v>
      </c>
      <c r="C38" s="47">
        <v>306</v>
      </c>
      <c r="D38" s="47">
        <f t="shared" si="13"/>
        <v>306</v>
      </c>
      <c r="E38" s="47"/>
      <c r="F38" s="47"/>
      <c r="G38" s="47"/>
      <c r="H38" s="47">
        <v>306</v>
      </c>
      <c r="I38" s="47">
        <f t="shared" si="14"/>
        <v>306</v>
      </c>
      <c r="J38" s="47"/>
      <c r="K38" s="47"/>
      <c r="L38" s="47"/>
      <c r="M38" s="6">
        <f t="shared" si="0"/>
        <v>100</v>
      </c>
      <c r="N38" s="14"/>
      <c r="P38" s="2"/>
    </row>
    <row r="39" spans="1:16" ht="69.75" customHeight="1">
      <c r="A39" s="10"/>
      <c r="B39" s="5" t="s">
        <v>25</v>
      </c>
      <c r="C39" s="47">
        <v>964.34</v>
      </c>
      <c r="D39" s="47">
        <f t="shared" si="13"/>
        <v>964.34</v>
      </c>
      <c r="E39" s="47"/>
      <c r="F39" s="47"/>
      <c r="G39" s="47"/>
      <c r="H39" s="47">
        <v>964.08</v>
      </c>
      <c r="I39" s="47">
        <f t="shared" si="14"/>
        <v>964.08</v>
      </c>
      <c r="J39" s="47"/>
      <c r="K39" s="47"/>
      <c r="L39" s="47"/>
      <c r="M39" s="6">
        <f t="shared" si="0"/>
        <v>99.973038554866548</v>
      </c>
      <c r="N39" s="14"/>
      <c r="P39" s="2"/>
    </row>
    <row r="40" spans="1:16" ht="69.75" customHeight="1">
      <c r="A40" s="10"/>
      <c r="B40" s="5" t="s">
        <v>26</v>
      </c>
      <c r="C40" s="47">
        <v>20</v>
      </c>
      <c r="D40" s="47">
        <f t="shared" si="13"/>
        <v>20</v>
      </c>
      <c r="E40" s="47"/>
      <c r="F40" s="47"/>
      <c r="G40" s="47"/>
      <c r="H40" s="47">
        <v>20</v>
      </c>
      <c r="I40" s="47">
        <f t="shared" si="14"/>
        <v>20</v>
      </c>
      <c r="J40" s="47"/>
      <c r="K40" s="47"/>
      <c r="L40" s="47"/>
      <c r="M40" s="6">
        <f t="shared" si="0"/>
        <v>100</v>
      </c>
      <c r="N40" s="14"/>
      <c r="P40" s="2"/>
    </row>
    <row r="41" spans="1:16" ht="69.75" customHeight="1">
      <c r="A41" s="10"/>
      <c r="B41" s="5" t="s">
        <v>27</v>
      </c>
      <c r="C41" s="47">
        <v>500</v>
      </c>
      <c r="D41" s="47">
        <f>C41</f>
        <v>500</v>
      </c>
      <c r="E41" s="47"/>
      <c r="F41" s="47"/>
      <c r="G41" s="47"/>
      <c r="H41" s="47">
        <v>500</v>
      </c>
      <c r="I41" s="47">
        <f t="shared" si="14"/>
        <v>500</v>
      </c>
      <c r="J41" s="47"/>
      <c r="K41" s="47"/>
      <c r="L41" s="47"/>
      <c r="M41" s="6">
        <f t="shared" si="0"/>
        <v>100</v>
      </c>
      <c r="N41" s="14"/>
      <c r="P41" s="2"/>
    </row>
    <row r="42" spans="1:16" ht="69.75" customHeight="1">
      <c r="A42" s="10"/>
      <c r="B42" s="5" t="s">
        <v>35</v>
      </c>
      <c r="C42" s="47">
        <v>1260.58</v>
      </c>
      <c r="D42" s="47"/>
      <c r="E42" s="47"/>
      <c r="F42" s="47">
        <f>C42</f>
        <v>1260.58</v>
      </c>
      <c r="G42" s="47"/>
      <c r="H42" s="47">
        <v>1260.58</v>
      </c>
      <c r="I42" s="47"/>
      <c r="J42" s="47"/>
      <c r="K42" s="47">
        <f>H42</f>
        <v>1260.58</v>
      </c>
      <c r="L42" s="47"/>
      <c r="M42" s="6">
        <f t="shared" si="0"/>
        <v>100</v>
      </c>
      <c r="N42" s="14"/>
      <c r="P42" s="2"/>
    </row>
    <row r="43" spans="1:16" ht="112.5" customHeight="1">
      <c r="A43" s="10"/>
      <c r="B43" s="5" t="s">
        <v>41</v>
      </c>
      <c r="C43" s="47">
        <v>946.14</v>
      </c>
      <c r="D43" s="47"/>
      <c r="E43" s="47"/>
      <c r="F43" s="47">
        <f>C43</f>
        <v>946.14</v>
      </c>
      <c r="G43" s="47"/>
      <c r="H43" s="47">
        <v>0</v>
      </c>
      <c r="I43" s="47"/>
      <c r="J43" s="47"/>
      <c r="K43" s="47">
        <f>H43</f>
        <v>0</v>
      </c>
      <c r="L43" s="47"/>
      <c r="M43" s="6">
        <f t="shared" si="0"/>
        <v>0</v>
      </c>
      <c r="N43" s="14" t="s">
        <v>65</v>
      </c>
      <c r="P43" s="2"/>
    </row>
    <row r="44" spans="1:16" ht="69.75" customHeight="1">
      <c r="A44" s="10"/>
      <c r="B44" s="5" t="s">
        <v>28</v>
      </c>
      <c r="C44" s="47">
        <v>66.349999999999994</v>
      </c>
      <c r="D44" s="47">
        <f>C44</f>
        <v>66.349999999999994</v>
      </c>
      <c r="E44" s="47"/>
      <c r="F44" s="47"/>
      <c r="G44" s="47"/>
      <c r="H44" s="47">
        <v>66.349999999999994</v>
      </c>
      <c r="I44" s="47">
        <f>H44</f>
        <v>66.349999999999994</v>
      </c>
      <c r="J44" s="47"/>
      <c r="K44" s="47"/>
      <c r="L44" s="47"/>
      <c r="M44" s="6">
        <f t="shared" si="0"/>
        <v>100</v>
      </c>
      <c r="N44" s="14"/>
      <c r="P44" s="2"/>
    </row>
    <row r="45" spans="1:16" ht="69.75" customHeight="1">
      <c r="A45" s="10"/>
      <c r="B45" s="5" t="s">
        <v>24</v>
      </c>
      <c r="C45" s="47">
        <v>240.69</v>
      </c>
      <c r="D45" s="47"/>
      <c r="E45" s="47">
        <f>C45</f>
        <v>240.69</v>
      </c>
      <c r="F45" s="47"/>
      <c r="G45" s="47"/>
      <c r="H45" s="47">
        <v>99.8</v>
      </c>
      <c r="I45" s="47"/>
      <c r="J45" s="47">
        <f>H45</f>
        <v>99.8</v>
      </c>
      <c r="K45" s="47"/>
      <c r="L45" s="47"/>
      <c r="M45" s="6">
        <f t="shared" si="0"/>
        <v>41.464123976899749</v>
      </c>
      <c r="N45" s="14" t="s">
        <v>66</v>
      </c>
      <c r="P45" s="2"/>
    </row>
    <row r="46" spans="1:16" ht="69.75" customHeight="1">
      <c r="A46" s="20" t="s">
        <v>53</v>
      </c>
      <c r="B46" s="31"/>
      <c r="C46" s="48">
        <f>SUM(C27:C45)</f>
        <v>22130.650000000005</v>
      </c>
      <c r="D46" s="48">
        <f t="shared" ref="D46:K46" si="15">SUM(D27:D45)</f>
        <v>11428.23</v>
      </c>
      <c r="E46" s="48">
        <f t="shared" si="15"/>
        <v>240.69</v>
      </c>
      <c r="F46" s="48">
        <f t="shared" si="15"/>
        <v>10461.73</v>
      </c>
      <c r="G46" s="48"/>
      <c r="H46" s="48">
        <f t="shared" si="15"/>
        <v>16303.56</v>
      </c>
      <c r="I46" s="48">
        <f t="shared" si="15"/>
        <v>11174.51</v>
      </c>
      <c r="J46" s="48">
        <f t="shared" si="15"/>
        <v>99.8</v>
      </c>
      <c r="K46" s="48">
        <f t="shared" si="15"/>
        <v>5029.25</v>
      </c>
      <c r="L46" s="48"/>
      <c r="M46" s="6">
        <f t="shared" si="0"/>
        <v>73.669593979390555</v>
      </c>
      <c r="N46" s="14"/>
      <c r="P46" s="2"/>
    </row>
    <row r="47" spans="1:16" s="2" customFormat="1" ht="67.5">
      <c r="A47" s="9"/>
      <c r="B47" s="5" t="s">
        <v>29</v>
      </c>
      <c r="C47" s="47">
        <v>5315.53</v>
      </c>
      <c r="D47" s="47">
        <f>C47</f>
        <v>5315.53</v>
      </c>
      <c r="E47" s="47"/>
      <c r="F47" s="47"/>
      <c r="G47" s="47"/>
      <c r="H47" s="47">
        <v>5255.97</v>
      </c>
      <c r="I47" s="47">
        <f t="shared" ref="I47:I48" si="16">H47</f>
        <v>5255.97</v>
      </c>
      <c r="J47" s="47"/>
      <c r="K47" s="47"/>
      <c r="L47" s="47"/>
      <c r="M47" s="6">
        <f t="shared" si="0"/>
        <v>98.879509663194469</v>
      </c>
      <c r="N47" s="13" t="s">
        <v>62</v>
      </c>
    </row>
    <row r="48" spans="1:16" ht="67.5">
      <c r="A48" s="10"/>
      <c r="B48" s="5" t="s">
        <v>30</v>
      </c>
      <c r="C48" s="47">
        <v>1972.88</v>
      </c>
      <c r="D48" s="47">
        <f t="shared" ref="D48:D49" si="17">C48</f>
        <v>1972.88</v>
      </c>
      <c r="E48" s="47"/>
      <c r="F48" s="47"/>
      <c r="G48" s="47"/>
      <c r="H48" s="47">
        <v>1948.14</v>
      </c>
      <c r="I48" s="47">
        <f t="shared" si="16"/>
        <v>1948.14</v>
      </c>
      <c r="J48" s="47"/>
      <c r="K48" s="47"/>
      <c r="L48" s="47"/>
      <c r="M48" s="6">
        <f t="shared" si="0"/>
        <v>98.745995701715259</v>
      </c>
      <c r="N48" s="14" t="s">
        <v>62</v>
      </c>
      <c r="P48" s="2"/>
    </row>
    <row r="49" spans="1:16" ht="67.5">
      <c r="A49" s="10"/>
      <c r="B49" s="5" t="s">
        <v>31</v>
      </c>
      <c r="C49" s="47">
        <v>400</v>
      </c>
      <c r="D49" s="47">
        <f t="shared" si="17"/>
        <v>400</v>
      </c>
      <c r="E49" s="47"/>
      <c r="F49" s="47"/>
      <c r="G49" s="47"/>
      <c r="H49" s="47">
        <v>399.97</v>
      </c>
      <c r="I49" s="47">
        <f>H49</f>
        <v>399.97</v>
      </c>
      <c r="J49" s="47"/>
      <c r="K49" s="47"/>
      <c r="L49" s="47"/>
      <c r="M49" s="6">
        <f t="shared" si="0"/>
        <v>99.992500000000007</v>
      </c>
      <c r="N49" s="14"/>
      <c r="P49" s="2"/>
    </row>
    <row r="50" spans="1:16" ht="78.75">
      <c r="A50" s="10"/>
      <c r="B50" s="5" t="s">
        <v>36</v>
      </c>
      <c r="C50" s="47">
        <v>486.4</v>
      </c>
      <c r="D50" s="47"/>
      <c r="E50" s="47"/>
      <c r="F50" s="47">
        <f>C50</f>
        <v>486.4</v>
      </c>
      <c r="G50" s="47"/>
      <c r="H50" s="47">
        <v>486.4</v>
      </c>
      <c r="I50" s="47"/>
      <c r="J50" s="47"/>
      <c r="K50" s="47">
        <f>H50</f>
        <v>486.4</v>
      </c>
      <c r="L50" s="47"/>
      <c r="M50" s="6">
        <f t="shared" si="0"/>
        <v>100</v>
      </c>
      <c r="N50" s="14"/>
      <c r="P50" s="2"/>
    </row>
    <row r="51" spans="1:16" ht="67.5">
      <c r="A51" s="10"/>
      <c r="B51" s="5" t="s">
        <v>37</v>
      </c>
      <c r="C51" s="47">
        <v>750</v>
      </c>
      <c r="D51" s="47"/>
      <c r="E51" s="47">
        <f>C51</f>
        <v>750</v>
      </c>
      <c r="F51" s="47"/>
      <c r="G51" s="47"/>
      <c r="H51" s="47">
        <v>750</v>
      </c>
      <c r="I51" s="47"/>
      <c r="J51" s="47">
        <f>H51</f>
        <v>750</v>
      </c>
      <c r="K51" s="47"/>
      <c r="L51" s="47"/>
      <c r="M51" s="6">
        <f t="shared" si="0"/>
        <v>100</v>
      </c>
      <c r="N51" s="14"/>
      <c r="P51" s="2"/>
    </row>
    <row r="52" spans="1:16" ht="63.75" customHeight="1">
      <c r="A52" s="20" t="s">
        <v>54</v>
      </c>
      <c r="B52" s="31"/>
      <c r="C52" s="48">
        <f>SUM(C47:C51)</f>
        <v>8924.81</v>
      </c>
      <c r="D52" s="48">
        <f t="shared" ref="D52:K52" si="18">SUM(D47:D51)</f>
        <v>7688.41</v>
      </c>
      <c r="E52" s="48">
        <f t="shared" si="18"/>
        <v>750</v>
      </c>
      <c r="F52" s="48">
        <f t="shared" si="18"/>
        <v>486.4</v>
      </c>
      <c r="G52" s="48"/>
      <c r="H52" s="48">
        <f t="shared" si="18"/>
        <v>8840.48</v>
      </c>
      <c r="I52" s="48">
        <f t="shared" si="18"/>
        <v>7604.0800000000008</v>
      </c>
      <c r="J52" s="48">
        <f t="shared" si="18"/>
        <v>750</v>
      </c>
      <c r="K52" s="48">
        <f t="shared" si="18"/>
        <v>486.4</v>
      </c>
      <c r="L52" s="48"/>
      <c r="M52" s="6">
        <f t="shared" si="0"/>
        <v>99.055105935028308</v>
      </c>
      <c r="N52" s="14"/>
      <c r="P52" s="2"/>
    </row>
    <row r="53" spans="1:16" s="2" customFormat="1" ht="67.5">
      <c r="A53" s="9"/>
      <c r="B53" s="5" t="s">
        <v>32</v>
      </c>
      <c r="C53" s="47">
        <v>3810.1</v>
      </c>
      <c r="D53" s="47">
        <f>C53-E53</f>
        <v>3610.1</v>
      </c>
      <c r="E53" s="47">
        <v>200</v>
      </c>
      <c r="F53" s="47"/>
      <c r="G53" s="47"/>
      <c r="H53" s="47">
        <v>3797.96</v>
      </c>
      <c r="I53" s="47">
        <f>H53-J53</f>
        <v>3597.96</v>
      </c>
      <c r="J53" s="47">
        <v>200</v>
      </c>
      <c r="K53" s="47"/>
      <c r="L53" s="47"/>
      <c r="M53" s="6">
        <f t="shared" si="0"/>
        <v>99.681373192304662</v>
      </c>
      <c r="N53" s="13" t="s">
        <v>62</v>
      </c>
    </row>
    <row r="54" spans="1:16" ht="67.5">
      <c r="A54" s="10"/>
      <c r="B54" s="5" t="s">
        <v>33</v>
      </c>
      <c r="C54" s="47">
        <v>300.58999999999997</v>
      </c>
      <c r="D54" s="47"/>
      <c r="E54" s="47"/>
      <c r="F54" s="47"/>
      <c r="G54" s="47"/>
      <c r="H54" s="47">
        <v>300.58999999999997</v>
      </c>
      <c r="I54" s="47"/>
      <c r="J54" s="47"/>
      <c r="K54" s="47"/>
      <c r="L54" s="47"/>
      <c r="M54" s="6">
        <f t="shared" si="0"/>
        <v>100</v>
      </c>
      <c r="N54" s="14"/>
      <c r="P54" s="2"/>
    </row>
    <row r="55" spans="1:16" ht="67.5">
      <c r="A55" s="10"/>
      <c r="B55" s="5" t="s">
        <v>1</v>
      </c>
      <c r="C55" s="47">
        <v>214.37</v>
      </c>
      <c r="D55" s="47">
        <f>C55-E55</f>
        <v>186.77</v>
      </c>
      <c r="E55" s="47">
        <v>27.6</v>
      </c>
      <c r="F55" s="47"/>
      <c r="G55" s="47"/>
      <c r="H55" s="47">
        <v>214.37</v>
      </c>
      <c r="I55" s="47">
        <f>H55-J55</f>
        <v>186.77</v>
      </c>
      <c r="J55" s="47">
        <v>27.6</v>
      </c>
      <c r="K55" s="47"/>
      <c r="L55" s="47"/>
      <c r="M55" s="6">
        <f t="shared" si="0"/>
        <v>100</v>
      </c>
      <c r="N55" s="14"/>
      <c r="P55" s="2"/>
    </row>
    <row r="56" spans="1:16" ht="78.75">
      <c r="A56" s="10"/>
      <c r="B56" s="5" t="s">
        <v>38</v>
      </c>
      <c r="C56" s="47">
        <v>1050</v>
      </c>
      <c r="D56" s="47"/>
      <c r="E56" s="47">
        <f>C56</f>
        <v>1050</v>
      </c>
      <c r="F56" s="47"/>
      <c r="G56" s="47"/>
      <c r="H56" s="47">
        <v>1050</v>
      </c>
      <c r="I56" s="47"/>
      <c r="J56" s="47">
        <f>H56</f>
        <v>1050</v>
      </c>
      <c r="K56" s="47"/>
      <c r="L56" s="47"/>
      <c r="M56" s="6">
        <f t="shared" si="0"/>
        <v>100</v>
      </c>
      <c r="N56" s="14"/>
      <c r="P56" s="2"/>
    </row>
    <row r="57" spans="1:16" ht="61.5" customHeight="1">
      <c r="A57" s="20" t="s">
        <v>55</v>
      </c>
      <c r="B57" s="21"/>
      <c r="C57" s="48">
        <f>SUM(C53:C56)</f>
        <v>5375.0599999999995</v>
      </c>
      <c r="D57" s="48">
        <f t="shared" ref="D57:K57" si="19">SUM(D53:D56)</f>
        <v>3796.87</v>
      </c>
      <c r="E57" s="48">
        <f t="shared" si="19"/>
        <v>1277.5999999999999</v>
      </c>
      <c r="F57" s="48">
        <v>0</v>
      </c>
      <c r="G57" s="48"/>
      <c r="H57" s="48">
        <f t="shared" si="19"/>
        <v>5362.92</v>
      </c>
      <c r="I57" s="48">
        <f t="shared" si="19"/>
        <v>3784.73</v>
      </c>
      <c r="J57" s="48">
        <f t="shared" si="19"/>
        <v>1277.5999999999999</v>
      </c>
      <c r="K57" s="48">
        <v>0</v>
      </c>
      <c r="L57" s="48"/>
      <c r="M57" s="6">
        <f t="shared" si="0"/>
        <v>99.774142056088692</v>
      </c>
      <c r="N57" s="14"/>
      <c r="P57" s="2"/>
    </row>
    <row r="58" spans="1:16" s="2" customFormat="1">
      <c r="A58" s="15" t="s">
        <v>68</v>
      </c>
      <c r="B58" s="16"/>
      <c r="C58" s="48">
        <f>C57+C52+C46+C26+C16+C13</f>
        <v>41397.880000000005</v>
      </c>
      <c r="D58" s="52">
        <f t="shared" ref="D58:K58" si="20">D57+D52+D46+D26+D16+D13</f>
        <v>25604.669999999995</v>
      </c>
      <c r="E58" s="52">
        <f t="shared" si="20"/>
        <v>2269.89</v>
      </c>
      <c r="F58" s="52">
        <f t="shared" si="20"/>
        <v>13222.759999999998</v>
      </c>
      <c r="G58" s="52">
        <v>0</v>
      </c>
      <c r="H58" s="48">
        <f t="shared" si="20"/>
        <v>34572.660000000003</v>
      </c>
      <c r="I58" s="52">
        <f t="shared" si="20"/>
        <v>24352.819999999996</v>
      </c>
      <c r="J58" s="52">
        <f t="shared" si="20"/>
        <v>2129</v>
      </c>
      <c r="K58" s="52">
        <f t="shared" si="20"/>
        <v>7790.28</v>
      </c>
      <c r="L58" s="52">
        <v>0</v>
      </c>
      <c r="M58" s="6">
        <f t="shared" si="0"/>
        <v>83.51311709681751</v>
      </c>
      <c r="N58" s="55"/>
    </row>
    <row r="59" spans="1:16">
      <c r="C59" s="49"/>
      <c r="D59" s="49"/>
      <c r="E59" s="49"/>
      <c r="F59" s="49"/>
      <c r="G59" s="49"/>
      <c r="H59" s="49"/>
      <c r="I59" s="49"/>
      <c r="J59" s="49"/>
      <c r="K59" s="49"/>
      <c r="L59" s="49"/>
      <c r="M59" s="4"/>
      <c r="N59" s="56"/>
    </row>
  </sheetData>
  <mergeCells count="28">
    <mergeCell ref="C4:L4"/>
    <mergeCell ref="G7:G8"/>
    <mergeCell ref="C5:G5"/>
    <mergeCell ref="A46:B46"/>
    <mergeCell ref="A52:B52"/>
    <mergeCell ref="D7:D8"/>
    <mergeCell ref="E7:E8"/>
    <mergeCell ref="F7:F8"/>
    <mergeCell ref="I7:I8"/>
    <mergeCell ref="J7:J8"/>
    <mergeCell ref="K7:K8"/>
    <mergeCell ref="B2:N2"/>
    <mergeCell ref="B1:N1"/>
    <mergeCell ref="B3:N3"/>
    <mergeCell ref="A16:B16"/>
    <mergeCell ref="A26:B26"/>
    <mergeCell ref="M7:M8"/>
    <mergeCell ref="A4:B6"/>
    <mergeCell ref="H5:L5"/>
    <mergeCell ref="L7:L8"/>
    <mergeCell ref="A58:B58"/>
    <mergeCell ref="N4:N8"/>
    <mergeCell ref="C7:C8"/>
    <mergeCell ref="H7:H8"/>
    <mergeCell ref="A7:A8"/>
    <mergeCell ref="B7:B8"/>
    <mergeCell ref="A13:B13"/>
    <mergeCell ref="A57:B57"/>
  </mergeCells>
  <phoneticPr fontId="3" type="noConversion"/>
  <pageMargins left="0.19685039370078741" right="0" top="0.19685039370078741" bottom="0.19685039370078741" header="0.31496062992125984" footer="0.31496062992125984"/>
  <pageSetup paperSize="9" scale="99" orientation="landscape" r:id="rId1"/>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реализ мп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123</cp:lastModifiedBy>
  <cp:lastPrinted>2017-04-02T11:05:15Z</cp:lastPrinted>
  <dcterms:created xsi:type="dcterms:W3CDTF">2007-10-25T07:17:21Z</dcterms:created>
  <dcterms:modified xsi:type="dcterms:W3CDTF">2017-04-02T11:07:16Z</dcterms:modified>
</cp:coreProperties>
</file>