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95" yWindow="15" windowWidth="11730" windowHeight="7245"/>
  </bookViews>
  <sheets>
    <sheet name="реализ мп" sheetId="6" r:id="rId1"/>
  </sheets>
  <calcPr calcId="125725"/>
</workbook>
</file>

<file path=xl/calcChain.xml><?xml version="1.0" encoding="utf-8"?>
<calcChain xmlns="http://schemas.openxmlformats.org/spreadsheetml/2006/main">
  <c r="F58" i="6"/>
  <c r="K58"/>
  <c r="C58"/>
  <c r="D53"/>
  <c r="D57" s="1"/>
  <c r="I53"/>
  <c r="I55"/>
  <c r="D55"/>
  <c r="J56"/>
  <c r="J57" s="1"/>
  <c r="E56"/>
  <c r="E57" s="1"/>
  <c r="H57"/>
  <c r="M57" s="1"/>
  <c r="I57"/>
  <c r="C57"/>
  <c r="D52"/>
  <c r="E52"/>
  <c r="F52"/>
  <c r="H52"/>
  <c r="M52" s="1"/>
  <c r="I52"/>
  <c r="J52"/>
  <c r="K52"/>
  <c r="C52"/>
  <c r="J51"/>
  <c r="E51"/>
  <c r="I47"/>
  <c r="I48"/>
  <c r="I49"/>
  <c r="K50"/>
  <c r="F50"/>
  <c r="D48"/>
  <c r="D49"/>
  <c r="D47"/>
  <c r="J45"/>
  <c r="E45"/>
  <c r="I44"/>
  <c r="D44"/>
  <c r="K43"/>
  <c r="F43"/>
  <c r="I30"/>
  <c r="I31"/>
  <c r="I46" s="1"/>
  <c r="I32"/>
  <c r="I33"/>
  <c r="I34"/>
  <c r="I35"/>
  <c r="I36"/>
  <c r="I37"/>
  <c r="I38"/>
  <c r="I39"/>
  <c r="I40"/>
  <c r="I41"/>
  <c r="D29"/>
  <c r="D30"/>
  <c r="D31"/>
  <c r="D32"/>
  <c r="D33"/>
  <c r="D34"/>
  <c r="D35"/>
  <c r="D36"/>
  <c r="D37"/>
  <c r="D38"/>
  <c r="D39"/>
  <c r="D40"/>
  <c r="D41"/>
  <c r="K42"/>
  <c r="F42"/>
  <c r="I29"/>
  <c r="K28"/>
  <c r="F28"/>
  <c r="K27"/>
  <c r="F27"/>
  <c r="E46"/>
  <c r="F46"/>
  <c r="H46"/>
  <c r="J46"/>
  <c r="C46"/>
  <c r="M46" s="1"/>
  <c r="I24"/>
  <c r="I25"/>
  <c r="I23"/>
  <c r="D24"/>
  <c r="D25"/>
  <c r="D23"/>
  <c r="I14"/>
  <c r="I15"/>
  <c r="I17"/>
  <c r="I26" s="1"/>
  <c r="I18"/>
  <c r="I19"/>
  <c r="D15"/>
  <c r="D16"/>
  <c r="D17"/>
  <c r="D18"/>
  <c r="D19"/>
  <c r="D14"/>
  <c r="I12"/>
  <c r="D12"/>
  <c r="D13" s="1"/>
  <c r="I10"/>
  <c r="I9"/>
  <c r="D10"/>
  <c r="D9"/>
  <c r="K20"/>
  <c r="F20"/>
  <c r="K21"/>
  <c r="F21"/>
  <c r="K22"/>
  <c r="H26"/>
  <c r="M26" s="1"/>
  <c r="J26"/>
  <c r="F22"/>
  <c r="D26"/>
  <c r="E26"/>
  <c r="C26"/>
  <c r="H16"/>
  <c r="H58" s="1"/>
  <c r="M58" s="1"/>
  <c r="C16"/>
  <c r="E13"/>
  <c r="H13"/>
  <c r="I13"/>
  <c r="J13"/>
  <c r="J58" s="1"/>
  <c r="C13"/>
  <c r="M10"/>
  <c r="M11"/>
  <c r="M12"/>
  <c r="M13"/>
  <c r="M14"/>
  <c r="M15"/>
  <c r="M17"/>
  <c r="M18"/>
  <c r="M19"/>
  <c r="M20"/>
  <c r="M21"/>
  <c r="M22"/>
  <c r="M23"/>
  <c r="M24"/>
  <c r="M25"/>
  <c r="M27"/>
  <c r="M28"/>
  <c r="M29"/>
  <c r="M30"/>
  <c r="M31"/>
  <c r="M32"/>
  <c r="M33"/>
  <c r="M34"/>
  <c r="M35"/>
  <c r="M36"/>
  <c r="M37"/>
  <c r="M38"/>
  <c r="M39"/>
  <c r="M40"/>
  <c r="M41"/>
  <c r="M42"/>
  <c r="M43"/>
  <c r="M44"/>
  <c r="M45"/>
  <c r="M47"/>
  <c r="M48"/>
  <c r="M49"/>
  <c r="M50"/>
  <c r="M51"/>
  <c r="M53"/>
  <c r="M54"/>
  <c r="M55"/>
  <c r="M56"/>
  <c r="M9"/>
  <c r="E58" l="1"/>
  <c r="M16"/>
  <c r="I16"/>
  <c r="I58" s="1"/>
  <c r="D46"/>
  <c r="D58" s="1"/>
  <c r="K46"/>
  <c r="F26"/>
  <c r="K26"/>
</calcChain>
</file>

<file path=xl/sharedStrings.xml><?xml version="1.0" encoding="utf-8"?>
<sst xmlns="http://schemas.openxmlformats.org/spreadsheetml/2006/main" count="96" uniqueCount="74">
  <si>
    <t>Финансирование</t>
  </si>
  <si>
    <t>Организация временных оплачиваемых рабочих мест для несовершеннолетних граждан в рамках подпрограммы "Развитие физической культуры, спорта и молодежной политики на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</si>
  <si>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Оценка недвижимости, признание прав и регулирование отношений по муниципальной собственности в рамках подпрограммы "Создание условий для экономического развития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</si>
  <si>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Мероприятия в области строительства, архитектуры и градостроительства в рамках подпрограммы "Создание условий для экономического развития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</si>
  <si>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Реализация мероприятий, направленных на снижение напряженности на рынке труда в рамках подпрограммы "Создание условий для экономического развития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</si>
  <si>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Мероприятия по развитию и поддержке предпринимательства в рамках подпрограммы "Создание условий для экономического развития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</si>
  <si>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Проведение мероприятий по гражданской обороне в рамках подпрограммы "Обеспечение безопасности на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</si>
  <si>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Мероприятия по обеспечению первичных мер пожарной безопасности в рамках подпрограммы "Обеспечение безопасности на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</si>
  <si>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Проведение мероприятий по обеспечению безопасности дорожного движения в рамках подпрограммы "Содержание и развитие улично-дорожной сети"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</si>
  <si>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Капитальный ремонт и ремонт автомобильных дорог общего пользования местного значения в рамках подпрограммы "Содержание и развитие улично-дорожной сети"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</si>
  <si>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Прочие мероприятия по содержания и ремонту дорог, находящихся в муниципальной собственности в рамках подпрограммы "Содержание и развитие улично-дорожной сети"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</si>
  <si>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Софинансирование капитального ремонта и ремонта автомобильных дорог общего пользования местного значения в рамках подпрограммы "Содержание и развитие улично-дорожной сети"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</si>
  <si>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Софинансирование мероприятий по реализации областного закона от 14.12.2012 № 95-оз "О содействии развитию на части территории муниципальных образований Ленинградской области иных форм местного самоуправления" в рамках подпрограммы "Содержание и развитие улично-дорожной сети"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</si>
  <si>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Cофинансирование мероприятий по реализации областного закона от 12.05.2015 № 42-оз в рамках подпрограммы "Содержание и развитие улично-дорожной сети"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</si>
  <si>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Обеспечение мероприятий по переселению граждан из аварийного жилищного фонда, втом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"Жилищно-коммунальное хозяйство и благоустройство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</si>
  <si>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Обеспечение деятельности подведомственных учреждений (ПРОЧИЕ) в рамках подпрограммы "Жилищно-коммунальное хозяйство и благоустройство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</si>
  <si>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Компенсация выпадающих доходов организациям, предоставляющим населению жилищные услуги по тарифам, не обеспечивающим возмещение издержек в рамках подпрограммы "Жилищно-коммунальное хозяйство и благоустройство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</si>
  <si>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Мероприятия в области жилищного хозяйства в рамках подпрограммы "Жилищно-коммунальное хозяйство и благоустройство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</si>
  <si>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Мероприятия в области коммунального хозяйства в рамках подпрограммы "Жилищно-коммунальное хозяйство и благоустройство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</si>
  <si>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Проведение мероприятий по организации уличного освещения в рамках подпрограммы "Жилищно-коммунальное хозяйство и благоустройство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</si>
  <si>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Проведение мероприятий по озеленению территории поселения в рамках подпрограммы "Жилищно-коммунальное хозяйство и благоустройство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</si>
  <si>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Мероприятия по организации и содержанию мест захоронений в рамках подпрограммы "Жилищно-коммунальное хозяйство и благоустройство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</si>
  <si>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Прочие мероприятия по благоустройству территории поселения в рамках подпрограммы "Жилищно-коммунальное хозяйство и благоустройство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</si>
  <si>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Мероприятия по энергосбережению и повышению энергетической эффективности муниципальных объектов в рамках подпрограммы "Жилищно-коммунальное хозяйство и благоустройство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</si>
  <si>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Проведение мероприятий по переселению граждан из аварийного жилищного фонда в рамках подпрограммы "Жилищно-коммунальное хозяйство и благоустройство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</si>
  <si>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"Жилищно-коммунальное хозяйство и благоустройство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</si>
  <si>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Мероприяти по борьбе с борщевиком Сосновского в рамках подпрограммы "Жилищно-коммунальное хозяйство и благоустройство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</si>
  <si>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Проектирование схемы газоснабжения природным газом населенных пунктов в рамках подпрограммы "Жилищно-коммунальное хозяйство и благоустройство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</si>
  <si>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Софинансирование мероприятий по оказанию поддержки гражданам, пострадавшим в результате пожара муниципального жилищного фонда в рамках подпрограммы "Содержание и развитие улично-дорожной сети"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</si>
  <si>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Мероприятия по обеспечению деятельности подведомственных учреждений культуры в рамках подпрограммы "Развитие культуры, организация праздничных мероприятий на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</si>
  <si>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Мероприятия по обеспечению деятельности муниципальных библиотек в рамках подпрограммы "Развитие культуры, организация праздничных мероприятий на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</si>
  <si>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Проведение культурно-массовых мероприятий к праздничным и памятным датам в рамках подпрограммы "Развитие культуры, организация праздничных мероприятий на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</si>
  <si>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Мероприятия по обеспечению деятельности подведомственных учреждений физкультуры и спорта в рамках подпрограммы "Развитие физической культуры, спорта и молодежной политики на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</si>
  <si>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Проведение мероприятий в области спорта и физической культуры в рамках подпрограммы "Развитие физической культуры, спорта и молодежной политики на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</si>
  <si>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Мероприятия на реализацию областного закона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в рамках подпрограммы "Содержание и развитие улично-дорожной сети"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</si>
  <si>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Оказание поддержки гражданам, пострадавшим в результате пожара муниципального жилого фонда в рамках подпрограммы "Жилищно-коммунальное хозяйство и благоустройство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</si>
  <si>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Обеспечение выплат стимулирующего характера работникам муниципальных учреждений культуры Ленинградской области в рамках подпрограммы "Развитие культуры, организация праздничных мероприятий на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</si>
  <si>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Поддержка муниципальных образований по развитию общественной инфраструктуры муниципального значения в рамках подпрограммы "Развитие культуры, организация праздничных мероприятий на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</si>
  <si>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Поддержка муниципальных образований по развитию общественной инфраструктуры муниципального значения в рамках подпрограммы "Развитие физической культуры, спорта и молодежной политики на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</si>
  <si>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 xml:space="preserve">                       за  2016 год</t>
  </si>
  <si>
    <t>Реализация областного закона от 12 мая 2015 года № 42-оз в рамках подпрограммы "Содержание и развитие улично-дорожной сети"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</si>
  <si>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Финансирование на оплату превышения стоимости одного 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 в рамках подпрограммы "Жилищно-коммунальное хозяйство и благоустройство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</si>
  <si>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Запланированный объем финансирования</t>
  </si>
  <si>
    <t>Профинансировано</t>
  </si>
  <si>
    <t xml:space="preserve"> (тыс. руб.)</t>
  </si>
  <si>
    <t>% выполнения</t>
  </si>
  <si>
    <t>мероприятия</t>
  </si>
  <si>
    <t>Наименование программы (подпрограммы),  мероприятия (с указанием порядкового номера)</t>
  </si>
  <si>
    <t>Подпрограмма 1 "Создание условий для экономического развития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</si>
  <si>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Подпрограмма 2 "Обеспечение безопасности на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</si>
  <si>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Подпрограмма 3 "Содержание и развитие улично-дорожной сети"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</si>
  <si>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 xml:space="preserve">«Социально-экономическое развитие муниципального образования Дружногорское городское поселение Гатчинского муниципального района Ленинградской области на 2015-2017 годы»постановление администрации Дружногорского городского поселения от 09.10.2014  № 275 </t>
  </si>
  <si>
    <t>Пояснения</t>
  </si>
  <si>
    <t>Подпрограмма 4 "Жилищно-коммунальное хозяйство и благоустройство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</si>
  <si>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Подпрограмма 5 "Развитие культуры, организация праздничных мероприятий на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</si>
  <si>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Подпрограмма 6 "Развитие физической культуры, спорта и молодежной политики на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</si>
  <si>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Договоры в процессе исполнения</t>
  </si>
  <si>
    <t>целевые средства от пожертвований на внесение изменений в ген.план (срок выполнения 2017 г)</t>
  </si>
  <si>
    <t>закрыт контракт по расчистке дорог от снега (отсутствие заявки заказчика по погодным условиям)</t>
  </si>
  <si>
    <t>Фактическое выполнение мероприятий по переселению граждан из аварийного жилищного фонда, втом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"Жилищно-коммунальное хозяйство и благоустройство территории Дружногорского городского поселения" муниципальной программы Дружногорского городского поселения "Социально-экономическое развитие</t>
  </si>
  <si>
    <t>Фактическое выполнение  мероприятий по переселению граждан из аварийного жилищного фонда, втом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"Жилищно-коммунальное хозяйство и благоустройство территории Дружногорского городского поселения" муниципальной программы Дружногорского городского поселения "Социально-экономическое развитие Дружногорского городского поселения Гатчинского муниципального района"</t>
  </si>
  <si>
    <t>Фактическое выполнение Мероприятий в области жилищного хозяйства в рамках подпрограммы "Жилищно-коммунальное хозяйство и благоустройство территории Дружногорского городского поселения"</t>
  </si>
  <si>
    <t>Экономия лимитов потребления коммунальных услуг</t>
  </si>
  <si>
    <t>фактическое выполнение Мероприятий по благоустройству территории поселения в рамках подпрограммы "Жилищно-коммунальное хозяйство и благоустройство территории Дружногорского городского поселения"</t>
  </si>
  <si>
    <t>Не исполнение контракта поставщиком в срок</t>
  </si>
  <si>
    <t>Финансирование на оплату превышения стоимости одного 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 в рамках подпрограммы "Жилищно-коммунальн¶осуществить данное мероприятие не возможно, т.к. средства областного бюджета поступили в декабре 2016 г</t>
  </si>
  <si>
    <t>Фактическое выполнение мероприятий по переселению граждан из аварийного жилищного фонда в рамках подпрограммы "Жилищно-коммунальное хозяйство и благоустройство территории Дружногорского городского поселения"</t>
  </si>
  <si>
    <t xml:space="preserve">Годовой (итоговый) отчет о выполнении муниципальной программы </t>
  </si>
  <si>
    <t xml:space="preserve">ИТОГО </t>
  </si>
  <si>
    <t>бюджет ГМР</t>
  </si>
  <si>
    <t>Средства бюджета ЛО</t>
  </si>
  <si>
    <t xml:space="preserve">Средства бюдж. МО </t>
  </si>
  <si>
    <t>итого</t>
  </si>
  <si>
    <t>Средства ФБ</t>
  </si>
</sst>
</file>

<file path=xl/styles.xml><?xml version="1.0" encoding="utf-8"?>
<styleSheet xmlns="http://schemas.openxmlformats.org/spreadsheetml/2006/main">
  <numFmts count="3">
    <numFmt numFmtId="178" formatCode="?"/>
    <numFmt numFmtId="179" formatCode="0.0"/>
    <numFmt numFmtId="180" formatCode="#,##0.0"/>
  </numFmts>
  <fonts count="18">
    <font>
      <sz val="10"/>
      <name val="Arial Cyr"/>
      <charset val="204"/>
    </font>
    <font>
      <sz val="10"/>
      <name val="Times New Roman CYR"/>
      <family val="1"/>
      <charset val="204"/>
    </font>
    <font>
      <sz val="10"/>
      <name val="Times New Roman"/>
      <family val="1"/>
      <charset val="204"/>
    </font>
    <font>
      <sz val="11"/>
      <color indexed="62"/>
      <name val="Calibri"/>
      <family val="2"/>
      <charset val="204"/>
    </font>
    <font>
      <b/>
      <sz val="10"/>
      <name val="Times New Roman Cyr"/>
      <family val="1"/>
      <charset val="204"/>
    </font>
    <font>
      <b/>
      <sz val="12"/>
      <color indexed="8"/>
      <name val="Times New Roman Cyr"/>
      <family val="1"/>
      <charset val="204"/>
    </font>
    <font>
      <sz val="12"/>
      <name val="Times New Roman CYR"/>
      <family val="1"/>
      <charset val="204"/>
    </font>
    <font>
      <b/>
      <sz val="9"/>
      <color indexed="8"/>
      <name val="Times New Roman CYR"/>
      <family val="1"/>
      <charset val="204"/>
    </font>
    <font>
      <sz val="8"/>
      <name val="Arial Cyr"/>
    </font>
    <font>
      <b/>
      <sz val="8"/>
      <name val="Arial Cyr"/>
      <charset val="204"/>
    </font>
    <font>
      <sz val="8"/>
      <name val="Times New Roman"/>
      <family val="1"/>
      <charset val="204"/>
    </font>
    <font>
      <sz val="8"/>
      <name val="Arial Cyr"/>
      <charset val="204"/>
    </font>
    <font>
      <sz val="6"/>
      <name val="Times New Roman Cyr"/>
      <charset val="204"/>
    </font>
    <font>
      <sz val="6"/>
      <name val="Times New Roman CYR"/>
      <family val="1"/>
      <charset val="204"/>
    </font>
    <font>
      <b/>
      <sz val="6"/>
      <name val="Times New Roman"/>
      <family val="1"/>
      <charset val="204"/>
    </font>
    <font>
      <b/>
      <sz val="6"/>
      <name val="Times New Roman Cyr"/>
      <family val="1"/>
      <charset val="204"/>
    </font>
    <font>
      <b/>
      <sz val="6"/>
      <name val="Arial Cyr"/>
      <charset val="204"/>
    </font>
    <font>
      <sz val="6"/>
      <name val="Arial Cyr"/>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s>
  <cellStyleXfs count="1">
    <xf numFmtId="0" fontId="0" fillId="0" borderId="0"/>
  </cellStyleXfs>
  <cellXfs count="63">
    <xf numFmtId="0" fontId="0" fillId="0" borderId="0" xfId="0"/>
    <xf numFmtId="0" fontId="1" fillId="0" borderId="0" xfId="0" applyFont="1"/>
    <xf numFmtId="0" fontId="4" fillId="0" borderId="0" xfId="0" applyFont="1"/>
    <xf numFmtId="0" fontId="1" fillId="0" borderId="0" xfId="0" applyFont="1" applyAlignment="1">
      <alignment horizontal="center"/>
    </xf>
    <xf numFmtId="4" fontId="8" fillId="0" borderId="0" xfId="0" applyNumberFormat="1" applyFont="1" applyBorder="1" applyAlignment="1" applyProtection="1">
      <alignment horizontal="right" vertical="center" wrapText="1"/>
    </xf>
    <xf numFmtId="178" fontId="8" fillId="0" borderId="1" xfId="0" applyNumberFormat="1" applyFont="1" applyBorder="1" applyAlignment="1" applyProtection="1">
      <alignment horizontal="left" vertical="center" wrapText="1"/>
    </xf>
    <xf numFmtId="180" fontId="8" fillId="0" borderId="1" xfId="0" applyNumberFormat="1" applyFont="1" applyBorder="1" applyAlignment="1" applyProtection="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center" wrapText="1"/>
    </xf>
    <xf numFmtId="0" fontId="4" fillId="0" borderId="1" xfId="0" applyFont="1" applyBorder="1"/>
    <xf numFmtId="0" fontId="1" fillId="0" borderId="1" xfId="0" applyFont="1" applyBorder="1"/>
    <xf numFmtId="0" fontId="4" fillId="0" borderId="3" xfId="0" applyFont="1" applyBorder="1" applyAlignment="1">
      <alignment horizontal="center"/>
    </xf>
    <xf numFmtId="0" fontId="10" fillId="0" borderId="4" xfId="0" applyFont="1" applyBorder="1" applyAlignment="1">
      <alignment horizontal="center" vertical="top" wrapText="1"/>
    </xf>
    <xf numFmtId="0" fontId="12" fillId="0" borderId="1" xfId="0" applyFont="1" applyBorder="1" applyAlignment="1">
      <alignment wrapText="1"/>
    </xf>
    <xf numFmtId="0" fontId="13" fillId="0" borderId="1" xfId="0" applyFont="1" applyBorder="1" applyAlignment="1">
      <alignment wrapText="1"/>
    </xf>
    <xf numFmtId="0" fontId="7" fillId="2" borderId="2" xfId="0" applyFont="1" applyFill="1" applyBorder="1" applyAlignment="1">
      <alignment horizontal="right" vertical="center" wrapText="1" indent="4"/>
    </xf>
    <xf numFmtId="0" fontId="7" fillId="2" borderId="5" xfId="0" applyFont="1" applyFill="1" applyBorder="1" applyAlignment="1">
      <alignment horizontal="right" vertical="center" wrapText="1" indent="4"/>
    </xf>
    <xf numFmtId="0" fontId="7" fillId="2" borderId="1" xfId="0" applyFont="1" applyFill="1" applyBorder="1" applyAlignment="1">
      <alignment horizontal="center" vertical="center" wrapText="1"/>
    </xf>
    <xf numFmtId="178" fontId="9" fillId="0" borderId="1" xfId="0" applyNumberFormat="1" applyFont="1" applyBorder="1" applyAlignment="1" applyProtection="1">
      <alignment horizontal="left" vertical="center" wrapText="1"/>
    </xf>
    <xf numFmtId="0" fontId="0" fillId="0" borderId="1" xfId="0" applyBorder="1" applyAlignment="1">
      <alignment wrapText="1"/>
    </xf>
    <xf numFmtId="178" fontId="9" fillId="0" borderId="2" xfId="0" applyNumberFormat="1" applyFont="1" applyBorder="1" applyAlignment="1" applyProtection="1">
      <alignment horizontal="left" vertical="center" wrapText="1"/>
    </xf>
    <xf numFmtId="0" fontId="0" fillId="0" borderId="5" xfId="0" applyBorder="1" applyAlignment="1">
      <alignment wrapText="1"/>
    </xf>
    <xf numFmtId="0" fontId="6" fillId="0" borderId="0" xfId="0" applyFont="1" applyAlignment="1">
      <alignment horizontal="center" wrapText="1"/>
    </xf>
    <xf numFmtId="0" fontId="0" fillId="0" borderId="0" xfId="0" applyAlignment="1">
      <alignment horizontal="center" wrapText="1"/>
    </xf>
    <xf numFmtId="0" fontId="5" fillId="0" borderId="0" xfId="0" applyFont="1" applyAlignment="1">
      <alignment horizontal="center" vertical="center"/>
    </xf>
    <xf numFmtId="0" fontId="0" fillId="0" borderId="0" xfId="0" applyAlignment="1">
      <alignment horizontal="center"/>
    </xf>
    <xf numFmtId="0" fontId="9" fillId="0" borderId="1" xfId="0" applyNumberFormat="1" applyFont="1" applyBorder="1" applyAlignment="1" applyProtection="1">
      <alignment horizontal="left" vertical="center" wrapText="1"/>
    </xf>
    <xf numFmtId="0" fontId="11" fillId="0" borderId="1" xfId="0" applyNumberFormat="1" applyFont="1" applyBorder="1" applyAlignment="1">
      <alignment wrapText="1"/>
    </xf>
    <xf numFmtId="0" fontId="0" fillId="0" borderId="1" xfId="0" applyNumberFormat="1" applyBorder="1" applyAlignment="1">
      <alignment wrapText="1"/>
    </xf>
    <xf numFmtId="0" fontId="7" fillId="2" borderId="4" xfId="0" applyFont="1" applyFill="1" applyBorder="1" applyAlignment="1">
      <alignment horizontal="center" wrapText="1"/>
    </xf>
    <xf numFmtId="0" fontId="7" fillId="2" borderId="6" xfId="0" applyFont="1" applyFill="1" applyBorder="1" applyAlignment="1">
      <alignment horizontal="center" wrapText="1"/>
    </xf>
    <xf numFmtId="0" fontId="0" fillId="0" borderId="5" xfId="0" applyBorder="1" applyAlignment="1"/>
    <xf numFmtId="0" fontId="0" fillId="0" borderId="11" xfId="0" applyBorder="1" applyAlignment="1">
      <alignment horizontal="center"/>
    </xf>
    <xf numFmtId="0" fontId="0" fillId="0" borderId="5" xfId="0" applyBorder="1" applyAlignment="1">
      <alignment horizontal="center" vertical="top" wrapText="1"/>
    </xf>
    <xf numFmtId="0" fontId="7" fillId="2" borderId="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top" wrapText="1"/>
    </xf>
    <xf numFmtId="179" fontId="10" fillId="0" borderId="1" xfId="0" applyNumberFormat="1" applyFont="1" applyBorder="1" applyAlignment="1">
      <alignment horizontal="center" vertical="top" wrapText="1"/>
    </xf>
    <xf numFmtId="179" fontId="0" fillId="0" borderId="1" xfId="0" applyNumberFormat="1" applyBorder="1" applyAlignment="1">
      <alignment horizontal="center" vertical="top" wrapText="1"/>
    </xf>
    <xf numFmtId="179" fontId="14" fillId="0" borderId="1" xfId="0" applyNumberFormat="1" applyFont="1" applyBorder="1" applyAlignment="1">
      <alignment horizontal="center" vertical="top" wrapText="1"/>
    </xf>
    <xf numFmtId="179" fontId="14" fillId="0" borderId="1" xfId="0" applyNumberFormat="1" applyFont="1" applyBorder="1" applyAlignment="1">
      <alignment horizontal="center" vertical="center" wrapText="1"/>
    </xf>
    <xf numFmtId="179" fontId="7" fillId="2" borderId="1" xfId="0" applyNumberFormat="1" applyFont="1" applyFill="1" applyBorder="1" applyAlignment="1">
      <alignment horizontal="center" wrapText="1"/>
    </xf>
    <xf numFmtId="179" fontId="7" fillId="2" borderId="2" xfId="0" applyNumberFormat="1" applyFont="1" applyFill="1" applyBorder="1" applyAlignment="1">
      <alignment horizontal="center" wrapText="1"/>
    </xf>
    <xf numFmtId="179" fontId="8" fillId="0" borderId="1" xfId="0" applyNumberFormat="1" applyFont="1" applyBorder="1" applyAlignment="1" applyProtection="1">
      <alignment horizontal="right" vertical="center" wrapText="1"/>
    </xf>
    <xf numFmtId="179" fontId="9" fillId="0" borderId="1" xfId="0" applyNumberFormat="1" applyFont="1" applyBorder="1" applyAlignment="1" applyProtection="1">
      <alignment horizontal="right" vertical="center" wrapText="1"/>
    </xf>
    <xf numFmtId="179" fontId="8" fillId="0" borderId="0" xfId="0" applyNumberFormat="1" applyFont="1" applyBorder="1" applyAlignment="1" applyProtection="1">
      <alignment horizontal="right" vertical="center" wrapText="1"/>
    </xf>
    <xf numFmtId="179" fontId="1" fillId="0" borderId="0" xfId="0" applyNumberFormat="1" applyFont="1" applyAlignment="1"/>
    <xf numFmtId="179" fontId="1" fillId="0" borderId="0" xfId="0" applyNumberFormat="1" applyFont="1" applyAlignment="1">
      <alignment horizontal="center"/>
    </xf>
    <xf numFmtId="179" fontId="11" fillId="0" borderId="1" xfId="0" applyNumberFormat="1" applyFont="1" applyBorder="1" applyAlignment="1" applyProtection="1">
      <alignment horizontal="right" vertical="center" wrapText="1"/>
    </xf>
    <xf numFmtId="0" fontId="15" fillId="0" borderId="5" xfId="0" applyFont="1" applyBorder="1" applyAlignment="1">
      <alignment horizontal="center" wrapText="1"/>
    </xf>
    <xf numFmtId="0" fontId="15" fillId="0" borderId="1" xfId="0" applyFont="1" applyBorder="1" applyAlignment="1">
      <alignment wrapText="1"/>
    </xf>
    <xf numFmtId="49" fontId="16" fillId="0" borderId="1" xfId="0" applyNumberFormat="1" applyFont="1" applyBorder="1" applyAlignment="1" applyProtection="1">
      <alignment horizontal="left" vertical="center" wrapText="1"/>
    </xf>
    <xf numFmtId="49" fontId="17" fillId="0" borderId="0" xfId="0" applyNumberFormat="1" applyFont="1" applyBorder="1" applyAlignment="1" applyProtection="1">
      <alignment horizontal="left" vertical="center" wrapText="1"/>
    </xf>
    <xf numFmtId="0" fontId="13" fillId="0" borderId="0" xfId="0" applyFont="1" applyAlignment="1">
      <alignment wrapText="1"/>
    </xf>
    <xf numFmtId="179" fontId="4" fillId="0" borderId="7" xfId="0" applyNumberFormat="1" applyFont="1" applyBorder="1" applyAlignment="1">
      <alignment horizontal="center"/>
    </xf>
    <xf numFmtId="179" fontId="4" fillId="0" borderId="10" xfId="0" applyNumberFormat="1" applyFont="1" applyBorder="1" applyAlignment="1">
      <alignment horizontal="center"/>
    </xf>
    <xf numFmtId="179" fontId="0" fillId="0" borderId="10" xfId="0" applyNumberFormat="1" applyBorder="1" applyAlignment="1">
      <alignment horizontal="center"/>
    </xf>
    <xf numFmtId="179" fontId="10" fillId="0" borderId="2" xfId="0" applyNumberFormat="1" applyFont="1" applyBorder="1" applyAlignment="1">
      <alignment horizontal="center" vertical="top" wrapText="1"/>
    </xf>
    <xf numFmtId="179" fontId="0" fillId="0" borderId="13" xfId="0" applyNumberFormat="1" applyBorder="1" applyAlignment="1">
      <alignment horizontal="center" vertical="top"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59"/>
  <sheetViews>
    <sheetView tabSelected="1" zoomScaleNormal="100" zoomScaleSheetLayoutView="80" workbookViewId="0">
      <selection activeCell="I51" sqref="I51"/>
    </sheetView>
  </sheetViews>
  <sheetFormatPr defaultColWidth="40.7109375" defaultRowHeight="12.75"/>
  <cols>
    <col min="1" max="1" width="4.85546875" style="1" customWidth="1"/>
    <col min="2" max="2" width="59.140625" style="1" customWidth="1"/>
    <col min="3" max="3" width="8.7109375" style="50" customWidth="1"/>
    <col min="4" max="5" width="6.7109375" style="50" customWidth="1"/>
    <col min="6" max="6" width="7.85546875" style="50" customWidth="1"/>
    <col min="7" max="7" width="4.85546875" style="50" customWidth="1"/>
    <col min="8" max="8" width="7.85546875" style="51" customWidth="1"/>
    <col min="9" max="10" width="7.5703125" style="51" customWidth="1"/>
    <col min="11" max="11" width="7.7109375" style="51" customWidth="1"/>
    <col min="12" max="12" width="4.7109375" style="51" customWidth="1"/>
    <col min="13" max="13" width="5.7109375" style="3" customWidth="1"/>
    <col min="14" max="14" width="8.140625" style="57" customWidth="1"/>
    <col min="15" max="15" width="7.28515625" style="1" customWidth="1"/>
    <col min="16" max="16" width="16.140625" style="1" customWidth="1"/>
    <col min="17" max="16384" width="40.7109375" style="1"/>
  </cols>
  <sheetData>
    <row r="1" spans="1:16" ht="20.25" customHeight="1">
      <c r="B1" s="24" t="s">
        <v>67</v>
      </c>
      <c r="C1" s="25"/>
      <c r="D1" s="25"/>
      <c r="E1" s="25"/>
      <c r="F1" s="25"/>
      <c r="G1" s="25"/>
      <c r="H1" s="25"/>
      <c r="I1" s="25"/>
      <c r="J1" s="25"/>
      <c r="K1" s="25"/>
      <c r="L1" s="25"/>
      <c r="M1" s="25"/>
      <c r="N1" s="25"/>
    </row>
    <row r="2" spans="1:16" ht="45" customHeight="1">
      <c r="B2" s="22" t="s">
        <v>51</v>
      </c>
      <c r="C2" s="23"/>
      <c r="D2" s="23"/>
      <c r="E2" s="23"/>
      <c r="F2" s="23"/>
      <c r="G2" s="23"/>
      <c r="H2" s="23"/>
      <c r="I2" s="23"/>
      <c r="J2" s="23"/>
      <c r="K2" s="23"/>
      <c r="L2" s="23"/>
      <c r="M2" s="23"/>
      <c r="N2" s="23"/>
    </row>
    <row r="3" spans="1:16" ht="13.5">
      <c r="B3" s="22" t="s">
        <v>39</v>
      </c>
      <c r="C3" s="23"/>
      <c r="D3" s="23"/>
      <c r="E3" s="23"/>
      <c r="F3" s="23"/>
      <c r="G3" s="23"/>
      <c r="H3" s="23"/>
      <c r="I3" s="23"/>
      <c r="J3" s="23"/>
      <c r="K3" s="23"/>
      <c r="L3" s="23"/>
      <c r="M3" s="23"/>
      <c r="N3" s="23"/>
    </row>
    <row r="4" spans="1:16">
      <c r="A4" s="34" t="s">
        <v>47</v>
      </c>
      <c r="B4" s="35"/>
      <c r="C4" s="58" t="s">
        <v>0</v>
      </c>
      <c r="D4" s="59"/>
      <c r="E4" s="59"/>
      <c r="F4" s="59"/>
      <c r="G4" s="59"/>
      <c r="H4" s="59"/>
      <c r="I4" s="60"/>
      <c r="J4" s="60"/>
      <c r="K4" s="60"/>
      <c r="L4" s="32"/>
      <c r="M4" s="11"/>
      <c r="N4" s="53" t="s">
        <v>52</v>
      </c>
    </row>
    <row r="5" spans="1:16" ht="37.5" customHeight="1">
      <c r="A5" s="36"/>
      <c r="B5" s="37"/>
      <c r="C5" s="61" t="s">
        <v>42</v>
      </c>
      <c r="D5" s="62"/>
      <c r="E5" s="62"/>
      <c r="F5" s="62"/>
      <c r="G5" s="33"/>
      <c r="H5" s="41" t="s">
        <v>43</v>
      </c>
      <c r="I5" s="42"/>
      <c r="J5" s="42"/>
      <c r="K5" s="42"/>
      <c r="L5" s="40"/>
      <c r="M5" s="12" t="s">
        <v>45</v>
      </c>
      <c r="N5" s="53"/>
    </row>
    <row r="6" spans="1:16" ht="42" customHeight="1">
      <c r="A6" s="38"/>
      <c r="B6" s="39"/>
      <c r="C6" s="43" t="s">
        <v>72</v>
      </c>
      <c r="D6" s="44" t="s">
        <v>71</v>
      </c>
      <c r="E6" s="44" t="s">
        <v>69</v>
      </c>
      <c r="F6" s="44" t="s">
        <v>70</v>
      </c>
      <c r="G6" s="44" t="s">
        <v>73</v>
      </c>
      <c r="H6" s="43" t="s">
        <v>72</v>
      </c>
      <c r="I6" s="44" t="s">
        <v>71</v>
      </c>
      <c r="J6" s="44" t="s">
        <v>69</v>
      </c>
      <c r="K6" s="44" t="s">
        <v>70</v>
      </c>
      <c r="L6" s="44" t="s">
        <v>73</v>
      </c>
      <c r="M6" s="12"/>
      <c r="N6" s="53"/>
    </row>
    <row r="7" spans="1:16" ht="14.25" customHeight="1">
      <c r="A7" s="17"/>
      <c r="B7" s="17" t="s">
        <v>46</v>
      </c>
      <c r="C7" s="45" t="s">
        <v>44</v>
      </c>
      <c r="D7" s="45" t="s">
        <v>44</v>
      </c>
      <c r="E7" s="45" t="s">
        <v>44</v>
      </c>
      <c r="F7" s="45" t="s">
        <v>44</v>
      </c>
      <c r="G7" s="46" t="s">
        <v>44</v>
      </c>
      <c r="H7" s="46" t="s">
        <v>44</v>
      </c>
      <c r="I7" s="46" t="s">
        <v>44</v>
      </c>
      <c r="J7" s="46" t="s">
        <v>44</v>
      </c>
      <c r="K7" s="46" t="s">
        <v>44</v>
      </c>
      <c r="L7" s="46" t="s">
        <v>44</v>
      </c>
      <c r="M7" s="29"/>
      <c r="N7" s="53"/>
    </row>
    <row r="8" spans="1:16" ht="14.25" customHeight="1">
      <c r="A8" s="17"/>
      <c r="B8" s="17"/>
      <c r="C8" s="45"/>
      <c r="D8" s="45"/>
      <c r="E8" s="45"/>
      <c r="F8" s="45"/>
      <c r="G8" s="46"/>
      <c r="H8" s="46"/>
      <c r="I8" s="46"/>
      <c r="J8" s="46"/>
      <c r="K8" s="46"/>
      <c r="L8" s="46"/>
      <c r="M8" s="30"/>
      <c r="N8" s="53"/>
    </row>
    <row r="9" spans="1:16" ht="87" customHeight="1">
      <c r="A9" s="7"/>
      <c r="B9" s="5" t="s">
        <v>2</v>
      </c>
      <c r="C9" s="47">
        <v>131.75</v>
      </c>
      <c r="D9" s="47">
        <f>C9</f>
        <v>131.75</v>
      </c>
      <c r="E9" s="47"/>
      <c r="F9" s="47"/>
      <c r="G9" s="47"/>
      <c r="H9" s="47">
        <v>98.09</v>
      </c>
      <c r="I9" s="47">
        <f>H9</f>
        <v>98.09</v>
      </c>
      <c r="J9" s="47"/>
      <c r="K9" s="47"/>
      <c r="L9" s="47"/>
      <c r="M9" s="6">
        <f>H9/C9*100</f>
        <v>74.451612903225808</v>
      </c>
      <c r="N9" s="14" t="s">
        <v>56</v>
      </c>
      <c r="P9" s="2"/>
    </row>
    <row r="10" spans="1:16" ht="69.75" customHeight="1">
      <c r="A10" s="7"/>
      <c r="B10" s="5" t="s">
        <v>3</v>
      </c>
      <c r="C10" s="47">
        <v>803</v>
      </c>
      <c r="D10" s="47">
        <f>C10</f>
        <v>803</v>
      </c>
      <c r="E10" s="47"/>
      <c r="F10" s="47"/>
      <c r="G10" s="47"/>
      <c r="H10" s="47">
        <v>103</v>
      </c>
      <c r="I10" s="47">
        <f>H10</f>
        <v>103</v>
      </c>
      <c r="J10" s="47"/>
      <c r="K10" s="47"/>
      <c r="L10" s="47"/>
      <c r="M10" s="6">
        <f t="shared" ref="M10:M58" si="0">H10/C10*100</f>
        <v>12.826899128268993</v>
      </c>
      <c r="N10" s="14" t="s">
        <v>57</v>
      </c>
      <c r="P10" s="2"/>
    </row>
    <row r="11" spans="1:16" ht="69.75" customHeight="1">
      <c r="A11" s="8"/>
      <c r="B11" s="5" t="s">
        <v>4</v>
      </c>
      <c r="C11" s="47">
        <v>17.170000000000002</v>
      </c>
      <c r="D11" s="47">
        <v>15.6</v>
      </c>
      <c r="E11" s="47">
        <v>1.6</v>
      </c>
      <c r="F11" s="47"/>
      <c r="G11" s="47"/>
      <c r="H11" s="47">
        <v>17.170000000000002</v>
      </c>
      <c r="I11" s="47">
        <v>15.6</v>
      </c>
      <c r="J11" s="47">
        <v>1.6</v>
      </c>
      <c r="K11" s="47"/>
      <c r="L11" s="47"/>
      <c r="M11" s="6">
        <f t="shared" si="0"/>
        <v>100</v>
      </c>
      <c r="N11" s="14"/>
      <c r="P11" s="2"/>
    </row>
    <row r="12" spans="1:16" ht="69.75" customHeight="1">
      <c r="A12" s="8"/>
      <c r="B12" s="5" t="s">
        <v>5</v>
      </c>
      <c r="C12" s="47">
        <v>2</v>
      </c>
      <c r="D12" s="47">
        <f>C12</f>
        <v>2</v>
      </c>
      <c r="E12" s="47"/>
      <c r="F12" s="47"/>
      <c r="G12" s="47"/>
      <c r="H12" s="47">
        <v>2</v>
      </c>
      <c r="I12" s="47">
        <f>H12</f>
        <v>2</v>
      </c>
      <c r="J12" s="47"/>
      <c r="K12" s="47"/>
      <c r="L12" s="47"/>
      <c r="M12" s="6">
        <f t="shared" si="0"/>
        <v>100</v>
      </c>
      <c r="N12" s="14"/>
      <c r="P12" s="2"/>
    </row>
    <row r="13" spans="1:16" s="2" customFormat="1" ht="69.75" customHeight="1">
      <c r="A13" s="18" t="s">
        <v>48</v>
      </c>
      <c r="B13" s="19"/>
      <c r="C13" s="48">
        <f>SUM(C9:C12)</f>
        <v>953.92</v>
      </c>
      <c r="D13" s="48">
        <f t="shared" ref="D13:J13" si="1">SUM(D9:D12)</f>
        <v>952.35</v>
      </c>
      <c r="E13" s="48">
        <f t="shared" si="1"/>
        <v>1.6</v>
      </c>
      <c r="F13" s="48"/>
      <c r="G13" s="48"/>
      <c r="H13" s="48">
        <f t="shared" si="1"/>
        <v>220.26</v>
      </c>
      <c r="I13" s="48">
        <f t="shared" si="1"/>
        <v>218.69</v>
      </c>
      <c r="J13" s="48">
        <f t="shared" si="1"/>
        <v>1.6</v>
      </c>
      <c r="K13" s="48"/>
      <c r="L13" s="48"/>
      <c r="M13" s="6">
        <f t="shared" si="0"/>
        <v>23.089986581683998</v>
      </c>
      <c r="N13" s="54"/>
    </row>
    <row r="14" spans="1:16" ht="69.75" customHeight="1">
      <c r="A14" s="8"/>
      <c r="B14" s="5" t="s">
        <v>6</v>
      </c>
      <c r="C14" s="47">
        <v>248.89</v>
      </c>
      <c r="D14" s="47">
        <f>C14</f>
        <v>248.89</v>
      </c>
      <c r="E14" s="47"/>
      <c r="F14" s="47"/>
      <c r="G14" s="47"/>
      <c r="H14" s="47">
        <v>248.89</v>
      </c>
      <c r="I14" s="47">
        <f t="shared" ref="I14:I18" si="2">H14</f>
        <v>248.89</v>
      </c>
      <c r="J14" s="47"/>
      <c r="K14" s="47"/>
      <c r="L14" s="47"/>
      <c r="M14" s="6">
        <f t="shared" si="0"/>
        <v>100</v>
      </c>
      <c r="N14" s="14"/>
      <c r="P14" s="2"/>
    </row>
    <row r="15" spans="1:16" ht="69.75" customHeight="1">
      <c r="A15" s="8"/>
      <c r="B15" s="5" t="s">
        <v>7</v>
      </c>
      <c r="C15" s="47">
        <v>119.8</v>
      </c>
      <c r="D15" s="47">
        <f t="shared" ref="D15:D19" si="3">C15</f>
        <v>119.8</v>
      </c>
      <c r="E15" s="47"/>
      <c r="F15" s="47"/>
      <c r="G15" s="47"/>
      <c r="H15" s="47">
        <v>119.8</v>
      </c>
      <c r="I15" s="47">
        <f t="shared" si="2"/>
        <v>119.8</v>
      </c>
      <c r="J15" s="47"/>
      <c r="K15" s="47"/>
      <c r="L15" s="47"/>
      <c r="M15" s="6">
        <f t="shared" si="0"/>
        <v>100</v>
      </c>
      <c r="N15" s="14"/>
      <c r="P15" s="2"/>
    </row>
    <row r="16" spans="1:16" s="2" customFormat="1" ht="69" customHeight="1">
      <c r="A16" s="26" t="s">
        <v>49</v>
      </c>
      <c r="B16" s="27"/>
      <c r="C16" s="48">
        <f>SUM(C14:C15)</f>
        <v>368.69</v>
      </c>
      <c r="D16" s="47">
        <f t="shared" si="3"/>
        <v>368.69</v>
      </c>
      <c r="E16" s="48"/>
      <c r="F16" s="48"/>
      <c r="G16" s="48"/>
      <c r="H16" s="48">
        <f t="shared" ref="H16" si="4">SUM(H14:H15)</f>
        <v>368.69</v>
      </c>
      <c r="I16" s="47">
        <f t="shared" si="2"/>
        <v>368.69</v>
      </c>
      <c r="J16" s="48"/>
      <c r="K16" s="48"/>
      <c r="L16" s="48"/>
      <c r="M16" s="6">
        <f t="shared" si="0"/>
        <v>100</v>
      </c>
      <c r="N16" s="54"/>
    </row>
    <row r="17" spans="1:16" ht="69.75" customHeight="1">
      <c r="A17" s="8"/>
      <c r="B17" s="5" t="s">
        <v>8</v>
      </c>
      <c r="C17" s="47">
        <v>151.19999999999999</v>
      </c>
      <c r="D17" s="47">
        <f t="shared" si="3"/>
        <v>151.19999999999999</v>
      </c>
      <c r="E17" s="47"/>
      <c r="F17" s="47"/>
      <c r="G17" s="47"/>
      <c r="H17" s="47">
        <v>151.19999999999999</v>
      </c>
      <c r="I17" s="47">
        <f t="shared" si="2"/>
        <v>151.19999999999999</v>
      </c>
      <c r="J17" s="47"/>
      <c r="K17" s="47"/>
      <c r="L17" s="47"/>
      <c r="M17" s="6">
        <f t="shared" si="0"/>
        <v>100</v>
      </c>
      <c r="N17" s="14"/>
      <c r="P17" s="2"/>
    </row>
    <row r="18" spans="1:16" ht="69.75" customHeight="1">
      <c r="A18" s="8"/>
      <c r="B18" s="5" t="s">
        <v>9</v>
      </c>
      <c r="C18" s="47">
        <v>142</v>
      </c>
      <c r="D18" s="47">
        <f t="shared" si="3"/>
        <v>142</v>
      </c>
      <c r="E18" s="47"/>
      <c r="F18" s="47"/>
      <c r="G18" s="47"/>
      <c r="H18" s="47">
        <v>142</v>
      </c>
      <c r="I18" s="47">
        <f t="shared" si="2"/>
        <v>142</v>
      </c>
      <c r="J18" s="47"/>
      <c r="K18" s="47"/>
      <c r="L18" s="47"/>
      <c r="M18" s="6">
        <f t="shared" si="0"/>
        <v>100</v>
      </c>
      <c r="N18" s="14"/>
      <c r="P18" s="2"/>
    </row>
    <row r="19" spans="1:16" ht="69.75" customHeight="1">
      <c r="A19" s="8"/>
      <c r="B19" s="5" t="s">
        <v>10</v>
      </c>
      <c r="C19" s="47">
        <v>723</v>
      </c>
      <c r="D19" s="47">
        <f t="shared" si="3"/>
        <v>723</v>
      </c>
      <c r="E19" s="47"/>
      <c r="F19" s="47"/>
      <c r="G19" s="47"/>
      <c r="H19" s="47">
        <v>555</v>
      </c>
      <c r="I19" s="47">
        <f>H19</f>
        <v>555</v>
      </c>
      <c r="J19" s="47"/>
      <c r="K19" s="47"/>
      <c r="L19" s="47"/>
      <c r="M19" s="6">
        <f t="shared" si="0"/>
        <v>76.763485477178435</v>
      </c>
      <c r="N19" s="14" t="s">
        <v>58</v>
      </c>
      <c r="P19" s="2"/>
    </row>
    <row r="20" spans="1:16" ht="69.75" customHeight="1">
      <c r="A20" s="8"/>
      <c r="B20" s="5" t="s">
        <v>9</v>
      </c>
      <c r="C20" s="47">
        <v>677.9</v>
      </c>
      <c r="D20" s="47"/>
      <c r="E20" s="47"/>
      <c r="F20" s="47">
        <f>C20</f>
        <v>677.9</v>
      </c>
      <c r="G20" s="47"/>
      <c r="H20" s="47">
        <v>677.9</v>
      </c>
      <c r="I20" s="47"/>
      <c r="J20" s="47"/>
      <c r="K20" s="47">
        <f>H20</f>
        <v>677.9</v>
      </c>
      <c r="L20" s="47"/>
      <c r="M20" s="6">
        <f t="shared" si="0"/>
        <v>100</v>
      </c>
      <c r="N20" s="14"/>
      <c r="P20" s="2"/>
    </row>
    <row r="21" spans="1:16" ht="69.75" customHeight="1">
      <c r="A21" s="8"/>
      <c r="B21" s="5" t="s">
        <v>34</v>
      </c>
      <c r="C21" s="47">
        <v>455.13</v>
      </c>
      <c r="D21" s="47"/>
      <c r="E21" s="47"/>
      <c r="F21" s="47">
        <f>C21</f>
        <v>455.13</v>
      </c>
      <c r="G21" s="47"/>
      <c r="H21" s="47">
        <v>455.13</v>
      </c>
      <c r="I21" s="47"/>
      <c r="J21" s="47"/>
      <c r="K21" s="47">
        <f>H21</f>
        <v>455.13</v>
      </c>
      <c r="L21" s="47"/>
      <c r="M21" s="6">
        <f t="shared" si="0"/>
        <v>100</v>
      </c>
      <c r="N21" s="14"/>
      <c r="P21" s="2"/>
    </row>
    <row r="22" spans="1:16" ht="80.25" customHeight="1">
      <c r="A22" s="8"/>
      <c r="B22" s="5" t="s">
        <v>40</v>
      </c>
      <c r="C22" s="47">
        <v>1141.5999999999999</v>
      </c>
      <c r="D22" s="47"/>
      <c r="E22" s="47"/>
      <c r="F22" s="47">
        <f>C22</f>
        <v>1141.5999999999999</v>
      </c>
      <c r="G22" s="47"/>
      <c r="H22" s="47">
        <v>1141.5999999999999</v>
      </c>
      <c r="I22" s="47"/>
      <c r="J22" s="47"/>
      <c r="K22" s="47">
        <f>H22</f>
        <v>1141.5999999999999</v>
      </c>
      <c r="L22" s="47"/>
      <c r="M22" s="6">
        <f t="shared" si="0"/>
        <v>100</v>
      </c>
      <c r="N22" s="14"/>
      <c r="P22" s="2"/>
    </row>
    <row r="23" spans="1:16" ht="79.5" customHeight="1">
      <c r="A23" s="8"/>
      <c r="B23" s="5" t="s">
        <v>11</v>
      </c>
      <c r="C23" s="47">
        <v>133.27000000000001</v>
      </c>
      <c r="D23" s="47">
        <f>C23</f>
        <v>133.27000000000001</v>
      </c>
      <c r="E23" s="47"/>
      <c r="F23" s="47"/>
      <c r="G23" s="47"/>
      <c r="H23" s="47">
        <v>133.27000000000001</v>
      </c>
      <c r="I23" s="47">
        <f>H23</f>
        <v>133.27000000000001</v>
      </c>
      <c r="J23" s="47"/>
      <c r="K23" s="47"/>
      <c r="L23" s="47"/>
      <c r="M23" s="6">
        <f t="shared" si="0"/>
        <v>100</v>
      </c>
      <c r="N23" s="14"/>
      <c r="P23" s="2"/>
    </row>
    <row r="24" spans="1:16" ht="69.75" customHeight="1">
      <c r="A24" s="8"/>
      <c r="B24" s="5" t="s">
        <v>12</v>
      </c>
      <c r="C24" s="47">
        <v>38.9</v>
      </c>
      <c r="D24" s="47">
        <f t="shared" ref="D24:D25" si="5">C24</f>
        <v>38.9</v>
      </c>
      <c r="E24" s="47"/>
      <c r="F24" s="47"/>
      <c r="G24" s="47"/>
      <c r="H24" s="47">
        <v>38.9</v>
      </c>
      <c r="I24" s="47">
        <f t="shared" ref="I24:I25" si="6">H24</f>
        <v>38.9</v>
      </c>
      <c r="J24" s="47"/>
      <c r="K24" s="47"/>
      <c r="L24" s="47"/>
      <c r="M24" s="6">
        <f t="shared" si="0"/>
        <v>100</v>
      </c>
      <c r="N24" s="14"/>
      <c r="P24" s="2"/>
    </row>
    <row r="25" spans="1:16" ht="76.5" customHeight="1">
      <c r="A25" s="10"/>
      <c r="B25" s="5" t="s">
        <v>13</v>
      </c>
      <c r="C25" s="47">
        <v>181.75</v>
      </c>
      <c r="D25" s="47">
        <f t="shared" si="5"/>
        <v>181.75</v>
      </c>
      <c r="E25" s="47"/>
      <c r="F25" s="47"/>
      <c r="G25" s="47"/>
      <c r="H25" s="47">
        <v>181.75</v>
      </c>
      <c r="I25" s="47">
        <f t="shared" si="6"/>
        <v>181.75</v>
      </c>
      <c r="J25" s="47"/>
      <c r="K25" s="47"/>
      <c r="L25" s="47"/>
      <c r="M25" s="6">
        <f t="shared" si="0"/>
        <v>100</v>
      </c>
      <c r="N25" s="14"/>
      <c r="P25" s="2"/>
    </row>
    <row r="26" spans="1:16" ht="52.5" customHeight="1">
      <c r="A26" s="26" t="s">
        <v>50</v>
      </c>
      <c r="B26" s="28"/>
      <c r="C26" s="48">
        <f>SUM(C17:C25)</f>
        <v>3644.75</v>
      </c>
      <c r="D26" s="48">
        <f t="shared" ref="D26:E26" si="7">SUM(D17:D25)</f>
        <v>1370.1200000000001</v>
      </c>
      <c r="E26" s="48">
        <f t="shared" si="7"/>
        <v>0</v>
      </c>
      <c r="F26" s="48">
        <f t="shared" ref="F26" si="8">SUM(F17:F25)</f>
        <v>2274.63</v>
      </c>
      <c r="G26" s="48"/>
      <c r="H26" s="48">
        <f t="shared" ref="H26" si="9">SUM(H17:H25)</f>
        <v>3476.75</v>
      </c>
      <c r="I26" s="48">
        <f t="shared" ref="I26" si="10">SUM(I17:I25)</f>
        <v>1202.1199999999999</v>
      </c>
      <c r="J26" s="48">
        <f t="shared" ref="J26" si="11">SUM(J17:J25)</f>
        <v>0</v>
      </c>
      <c r="K26" s="48">
        <f t="shared" ref="K26" si="12">SUM(K17:K25)</f>
        <v>2274.63</v>
      </c>
      <c r="L26" s="48"/>
      <c r="M26" s="6">
        <f t="shared" si="0"/>
        <v>95.390630358735166</v>
      </c>
      <c r="N26" s="14"/>
      <c r="P26" s="2"/>
    </row>
    <row r="27" spans="1:16" s="2" customFormat="1" ht="107.25" customHeight="1">
      <c r="A27" s="9"/>
      <c r="B27" s="5" t="s">
        <v>14</v>
      </c>
      <c r="C27" s="47">
        <v>4101.5</v>
      </c>
      <c r="D27" s="47"/>
      <c r="E27" s="47"/>
      <c r="F27" s="47">
        <f>C27</f>
        <v>4101.5</v>
      </c>
      <c r="G27" s="47"/>
      <c r="H27" s="47">
        <v>1872.46</v>
      </c>
      <c r="I27" s="47"/>
      <c r="J27" s="47"/>
      <c r="K27" s="47">
        <f>H27</f>
        <v>1872.46</v>
      </c>
      <c r="L27" s="47"/>
      <c r="M27" s="6">
        <f t="shared" si="0"/>
        <v>45.653053760819212</v>
      </c>
      <c r="N27" s="13" t="s">
        <v>59</v>
      </c>
    </row>
    <row r="28" spans="1:16" ht="129.75" customHeight="1">
      <c r="A28" s="10"/>
      <c r="B28" s="5" t="s">
        <v>14</v>
      </c>
      <c r="C28" s="47">
        <v>4153.51</v>
      </c>
      <c r="D28" s="47"/>
      <c r="E28" s="47"/>
      <c r="F28" s="47">
        <f>C28</f>
        <v>4153.51</v>
      </c>
      <c r="G28" s="47"/>
      <c r="H28" s="47">
        <v>1896.21</v>
      </c>
      <c r="I28" s="47"/>
      <c r="J28" s="47"/>
      <c r="K28" s="47">
        <f>H28</f>
        <v>1896.21</v>
      </c>
      <c r="L28" s="47"/>
      <c r="M28" s="6">
        <f t="shared" si="0"/>
        <v>45.653194527038579</v>
      </c>
      <c r="N28" s="14" t="s">
        <v>60</v>
      </c>
      <c r="P28" s="2"/>
    </row>
    <row r="29" spans="1:16" ht="72.75" customHeight="1">
      <c r="A29" s="10"/>
      <c r="B29" s="5" t="s">
        <v>15</v>
      </c>
      <c r="C29" s="47">
        <v>4224.03</v>
      </c>
      <c r="D29" s="47">
        <f t="shared" ref="D29:D40" si="13">C29</f>
        <v>4224.03</v>
      </c>
      <c r="E29" s="47"/>
      <c r="F29" s="47"/>
      <c r="G29" s="47"/>
      <c r="H29" s="47">
        <v>4133.79</v>
      </c>
      <c r="I29" s="47">
        <f>H29</f>
        <v>4133.79</v>
      </c>
      <c r="J29" s="47"/>
      <c r="K29" s="47"/>
      <c r="L29" s="47"/>
      <c r="M29" s="6">
        <f t="shared" si="0"/>
        <v>97.863651536565797</v>
      </c>
      <c r="N29" s="14" t="s">
        <v>61</v>
      </c>
      <c r="P29" s="2"/>
    </row>
    <row r="30" spans="1:16" ht="69.75" customHeight="1">
      <c r="A30" s="10"/>
      <c r="B30" s="5" t="s">
        <v>16</v>
      </c>
      <c r="C30" s="47">
        <v>63.29</v>
      </c>
      <c r="D30" s="47">
        <f t="shared" si="13"/>
        <v>63.29</v>
      </c>
      <c r="E30" s="47"/>
      <c r="F30" s="47"/>
      <c r="G30" s="47"/>
      <c r="H30" s="47">
        <v>63.29</v>
      </c>
      <c r="I30" s="47">
        <f t="shared" ref="I30:I41" si="14">H30</f>
        <v>63.29</v>
      </c>
      <c r="J30" s="47"/>
      <c r="K30" s="47"/>
      <c r="L30" s="47"/>
      <c r="M30" s="6">
        <f t="shared" si="0"/>
        <v>100</v>
      </c>
      <c r="N30" s="14"/>
      <c r="P30" s="2"/>
    </row>
    <row r="31" spans="1:16" ht="69.75" customHeight="1">
      <c r="A31" s="10"/>
      <c r="B31" s="5" t="s">
        <v>17</v>
      </c>
      <c r="C31" s="47">
        <v>654.69000000000005</v>
      </c>
      <c r="D31" s="47">
        <f t="shared" si="13"/>
        <v>654.69000000000005</v>
      </c>
      <c r="E31" s="47"/>
      <c r="F31" s="47"/>
      <c r="G31" s="47"/>
      <c r="H31" s="47">
        <v>607.86</v>
      </c>
      <c r="I31" s="47">
        <f t="shared" si="14"/>
        <v>607.86</v>
      </c>
      <c r="J31" s="47"/>
      <c r="K31" s="47"/>
      <c r="L31" s="47"/>
      <c r="M31" s="6">
        <f t="shared" si="0"/>
        <v>92.846996288319659</v>
      </c>
      <c r="N31" s="14" t="s">
        <v>61</v>
      </c>
      <c r="P31" s="2"/>
    </row>
    <row r="32" spans="1:16" ht="69.75" customHeight="1">
      <c r="A32" s="10"/>
      <c r="B32" s="5" t="s">
        <v>18</v>
      </c>
      <c r="C32" s="47">
        <v>1093.6199999999999</v>
      </c>
      <c r="D32" s="47">
        <f t="shared" si="13"/>
        <v>1093.6199999999999</v>
      </c>
      <c r="E32" s="47"/>
      <c r="F32" s="47"/>
      <c r="G32" s="47"/>
      <c r="H32" s="47">
        <v>1066.1400000000001</v>
      </c>
      <c r="I32" s="47">
        <f t="shared" si="14"/>
        <v>1066.1400000000001</v>
      </c>
      <c r="J32" s="47"/>
      <c r="K32" s="47"/>
      <c r="L32" s="47"/>
      <c r="M32" s="6">
        <f t="shared" si="0"/>
        <v>97.487244198167573</v>
      </c>
      <c r="N32" s="14" t="s">
        <v>62</v>
      </c>
      <c r="P32" s="2"/>
    </row>
    <row r="33" spans="1:16" ht="69.75" customHeight="1">
      <c r="A33" s="10"/>
      <c r="B33" s="5" t="s">
        <v>19</v>
      </c>
      <c r="C33" s="47">
        <v>1925.03</v>
      </c>
      <c r="D33" s="47">
        <f t="shared" si="13"/>
        <v>1925.03</v>
      </c>
      <c r="E33" s="47"/>
      <c r="F33" s="47"/>
      <c r="G33" s="47"/>
      <c r="H33" s="47">
        <v>1870.38</v>
      </c>
      <c r="I33" s="47">
        <f t="shared" si="14"/>
        <v>1870.38</v>
      </c>
      <c r="J33" s="47"/>
      <c r="K33" s="47"/>
      <c r="L33" s="47"/>
      <c r="M33" s="6">
        <f t="shared" si="0"/>
        <v>97.16108320389813</v>
      </c>
      <c r="N33" s="14" t="s">
        <v>62</v>
      </c>
      <c r="P33" s="2"/>
    </row>
    <row r="34" spans="1:16" ht="69.75" customHeight="1">
      <c r="A34" s="10"/>
      <c r="B34" s="5" t="s">
        <v>20</v>
      </c>
      <c r="C34" s="47">
        <v>6.89</v>
      </c>
      <c r="D34" s="47">
        <f t="shared" si="13"/>
        <v>6.89</v>
      </c>
      <c r="E34" s="47"/>
      <c r="F34" s="47"/>
      <c r="G34" s="47"/>
      <c r="H34" s="47">
        <v>6.89</v>
      </c>
      <c r="I34" s="47">
        <f t="shared" si="14"/>
        <v>6.89</v>
      </c>
      <c r="J34" s="47"/>
      <c r="K34" s="47"/>
      <c r="L34" s="47"/>
      <c r="M34" s="6">
        <f t="shared" si="0"/>
        <v>100</v>
      </c>
      <c r="N34" s="14"/>
      <c r="P34" s="2"/>
    </row>
    <row r="35" spans="1:16" ht="69.75" customHeight="1">
      <c r="A35" s="10"/>
      <c r="B35" s="5" t="s">
        <v>21</v>
      </c>
      <c r="C35" s="47">
        <v>318.35000000000002</v>
      </c>
      <c r="D35" s="47">
        <f t="shared" si="13"/>
        <v>318.35000000000002</v>
      </c>
      <c r="E35" s="47"/>
      <c r="F35" s="47"/>
      <c r="G35" s="47"/>
      <c r="H35" s="47">
        <v>318.35000000000002</v>
      </c>
      <c r="I35" s="47">
        <f t="shared" si="14"/>
        <v>318.35000000000002</v>
      </c>
      <c r="J35" s="47"/>
      <c r="K35" s="47"/>
      <c r="L35" s="47"/>
      <c r="M35" s="6">
        <f t="shared" si="0"/>
        <v>100</v>
      </c>
      <c r="N35" s="14"/>
      <c r="P35" s="2"/>
    </row>
    <row r="36" spans="1:16" ht="69.75" customHeight="1">
      <c r="A36" s="10"/>
      <c r="B36" s="5" t="s">
        <v>22</v>
      </c>
      <c r="C36" s="47">
        <v>1142.81</v>
      </c>
      <c r="D36" s="47">
        <f t="shared" si="13"/>
        <v>1142.81</v>
      </c>
      <c r="E36" s="47"/>
      <c r="F36" s="47"/>
      <c r="G36" s="47"/>
      <c r="H36" s="47">
        <v>1141.58</v>
      </c>
      <c r="I36" s="47">
        <f t="shared" si="14"/>
        <v>1141.58</v>
      </c>
      <c r="J36" s="47"/>
      <c r="K36" s="47"/>
      <c r="L36" s="47"/>
      <c r="M36" s="6">
        <f t="shared" si="0"/>
        <v>99.892370560285613</v>
      </c>
      <c r="N36" s="14" t="s">
        <v>63</v>
      </c>
      <c r="P36" s="2"/>
    </row>
    <row r="37" spans="1:16" ht="69.75" customHeight="1">
      <c r="A37" s="10"/>
      <c r="B37" s="5" t="s">
        <v>23</v>
      </c>
      <c r="C37" s="47">
        <v>142.83000000000001</v>
      </c>
      <c r="D37" s="47">
        <f t="shared" si="13"/>
        <v>142.83000000000001</v>
      </c>
      <c r="E37" s="47"/>
      <c r="F37" s="47"/>
      <c r="G37" s="47"/>
      <c r="H37" s="47">
        <v>109.8</v>
      </c>
      <c r="I37" s="47">
        <f t="shared" si="14"/>
        <v>109.8</v>
      </c>
      <c r="J37" s="47"/>
      <c r="K37" s="47"/>
      <c r="L37" s="47"/>
      <c r="M37" s="6">
        <f t="shared" si="0"/>
        <v>76.874606175173284</v>
      </c>
      <c r="N37" s="14" t="s">
        <v>64</v>
      </c>
      <c r="P37" s="2"/>
    </row>
    <row r="38" spans="1:16" ht="69.75" customHeight="1">
      <c r="A38" s="10"/>
      <c r="B38" s="5" t="s">
        <v>24</v>
      </c>
      <c r="C38" s="47">
        <v>306</v>
      </c>
      <c r="D38" s="47">
        <f t="shared" si="13"/>
        <v>306</v>
      </c>
      <c r="E38" s="47"/>
      <c r="F38" s="47"/>
      <c r="G38" s="47"/>
      <c r="H38" s="47">
        <v>306</v>
      </c>
      <c r="I38" s="47">
        <f t="shared" si="14"/>
        <v>306</v>
      </c>
      <c r="J38" s="47"/>
      <c r="K38" s="47"/>
      <c r="L38" s="47"/>
      <c r="M38" s="6">
        <f t="shared" si="0"/>
        <v>100</v>
      </c>
      <c r="N38" s="14"/>
      <c r="P38" s="2"/>
    </row>
    <row r="39" spans="1:16" ht="69.75" customHeight="1">
      <c r="A39" s="10"/>
      <c r="B39" s="5" t="s">
        <v>25</v>
      </c>
      <c r="C39" s="47">
        <v>964.34</v>
      </c>
      <c r="D39" s="47">
        <f t="shared" si="13"/>
        <v>964.34</v>
      </c>
      <c r="E39" s="47"/>
      <c r="F39" s="47"/>
      <c r="G39" s="47"/>
      <c r="H39" s="47">
        <v>964.08</v>
      </c>
      <c r="I39" s="47">
        <f t="shared" si="14"/>
        <v>964.08</v>
      </c>
      <c r="J39" s="47"/>
      <c r="K39" s="47"/>
      <c r="L39" s="47"/>
      <c r="M39" s="6">
        <f t="shared" si="0"/>
        <v>99.973038554866548</v>
      </c>
      <c r="N39" s="14"/>
      <c r="P39" s="2"/>
    </row>
    <row r="40" spans="1:16" ht="69.75" customHeight="1">
      <c r="A40" s="10"/>
      <c r="B40" s="5" t="s">
        <v>26</v>
      </c>
      <c r="C40" s="47">
        <v>20</v>
      </c>
      <c r="D40" s="47">
        <f t="shared" si="13"/>
        <v>20</v>
      </c>
      <c r="E40" s="47"/>
      <c r="F40" s="47"/>
      <c r="G40" s="47"/>
      <c r="H40" s="47">
        <v>20</v>
      </c>
      <c r="I40" s="47">
        <f t="shared" si="14"/>
        <v>20</v>
      </c>
      <c r="J40" s="47"/>
      <c r="K40" s="47"/>
      <c r="L40" s="47"/>
      <c r="M40" s="6">
        <f t="shared" si="0"/>
        <v>100</v>
      </c>
      <c r="N40" s="14"/>
      <c r="P40" s="2"/>
    </row>
    <row r="41" spans="1:16" ht="69.75" customHeight="1">
      <c r="A41" s="10"/>
      <c r="B41" s="5" t="s">
        <v>27</v>
      </c>
      <c r="C41" s="47">
        <v>500</v>
      </c>
      <c r="D41" s="47">
        <f>C41</f>
        <v>500</v>
      </c>
      <c r="E41" s="47"/>
      <c r="F41" s="47"/>
      <c r="G41" s="47"/>
      <c r="H41" s="47">
        <v>500</v>
      </c>
      <c r="I41" s="47">
        <f t="shared" si="14"/>
        <v>500</v>
      </c>
      <c r="J41" s="47"/>
      <c r="K41" s="47"/>
      <c r="L41" s="47"/>
      <c r="M41" s="6">
        <f t="shared" si="0"/>
        <v>100</v>
      </c>
      <c r="N41" s="14"/>
      <c r="P41" s="2"/>
    </row>
    <row r="42" spans="1:16" ht="69.75" customHeight="1">
      <c r="A42" s="10"/>
      <c r="B42" s="5" t="s">
        <v>35</v>
      </c>
      <c r="C42" s="47">
        <v>1260.58</v>
      </c>
      <c r="D42" s="47"/>
      <c r="E42" s="47"/>
      <c r="F42" s="47">
        <f>C42</f>
        <v>1260.58</v>
      </c>
      <c r="G42" s="47"/>
      <c r="H42" s="47">
        <v>1260.58</v>
      </c>
      <c r="I42" s="47"/>
      <c r="J42" s="47"/>
      <c r="K42" s="47">
        <f>H42</f>
        <v>1260.58</v>
      </c>
      <c r="L42" s="47"/>
      <c r="M42" s="6">
        <f t="shared" si="0"/>
        <v>100</v>
      </c>
      <c r="N42" s="14"/>
      <c r="P42" s="2"/>
    </row>
    <row r="43" spans="1:16" ht="112.5" customHeight="1">
      <c r="A43" s="10"/>
      <c r="B43" s="5" t="s">
        <v>41</v>
      </c>
      <c r="C43" s="47">
        <v>946.14</v>
      </c>
      <c r="D43" s="47"/>
      <c r="E43" s="47"/>
      <c r="F43" s="47">
        <f>C43</f>
        <v>946.14</v>
      </c>
      <c r="G43" s="47"/>
      <c r="H43" s="47">
        <v>0</v>
      </c>
      <c r="I43" s="47"/>
      <c r="J43" s="47"/>
      <c r="K43" s="47">
        <f>H43</f>
        <v>0</v>
      </c>
      <c r="L43" s="47"/>
      <c r="M43" s="6">
        <f t="shared" si="0"/>
        <v>0</v>
      </c>
      <c r="N43" s="14" t="s">
        <v>65</v>
      </c>
      <c r="P43" s="2"/>
    </row>
    <row r="44" spans="1:16" ht="69.75" customHeight="1">
      <c r="A44" s="10"/>
      <c r="B44" s="5" t="s">
        <v>28</v>
      </c>
      <c r="C44" s="47">
        <v>66.349999999999994</v>
      </c>
      <c r="D44" s="47">
        <f>C44</f>
        <v>66.349999999999994</v>
      </c>
      <c r="E44" s="47"/>
      <c r="F44" s="47"/>
      <c r="G44" s="47"/>
      <c r="H44" s="47">
        <v>66.349999999999994</v>
      </c>
      <c r="I44" s="47">
        <f>H44</f>
        <v>66.349999999999994</v>
      </c>
      <c r="J44" s="47"/>
      <c r="K44" s="47"/>
      <c r="L44" s="47"/>
      <c r="M44" s="6">
        <f t="shared" si="0"/>
        <v>100</v>
      </c>
      <c r="N44" s="14"/>
      <c r="P44" s="2"/>
    </row>
    <row r="45" spans="1:16" ht="69.75" customHeight="1">
      <c r="A45" s="10"/>
      <c r="B45" s="5" t="s">
        <v>24</v>
      </c>
      <c r="C45" s="47">
        <v>240.69</v>
      </c>
      <c r="D45" s="47"/>
      <c r="E45" s="47">
        <f>C45</f>
        <v>240.69</v>
      </c>
      <c r="F45" s="47"/>
      <c r="G45" s="47"/>
      <c r="H45" s="47">
        <v>99.8</v>
      </c>
      <c r="I45" s="47"/>
      <c r="J45" s="47">
        <f>H45</f>
        <v>99.8</v>
      </c>
      <c r="K45" s="47"/>
      <c r="L45" s="47"/>
      <c r="M45" s="6">
        <f t="shared" si="0"/>
        <v>41.464123976899749</v>
      </c>
      <c r="N45" s="14" t="s">
        <v>66</v>
      </c>
      <c r="P45" s="2"/>
    </row>
    <row r="46" spans="1:16" ht="69.75" customHeight="1">
      <c r="A46" s="20" t="s">
        <v>53</v>
      </c>
      <c r="B46" s="31"/>
      <c r="C46" s="48">
        <f>SUM(C27:C45)</f>
        <v>22130.650000000005</v>
      </c>
      <c r="D46" s="48">
        <f t="shared" ref="D46:K46" si="15">SUM(D27:D45)</f>
        <v>11428.23</v>
      </c>
      <c r="E46" s="48">
        <f t="shared" si="15"/>
        <v>240.69</v>
      </c>
      <c r="F46" s="48">
        <f t="shared" si="15"/>
        <v>10461.73</v>
      </c>
      <c r="G46" s="48"/>
      <c r="H46" s="48">
        <f t="shared" si="15"/>
        <v>16303.56</v>
      </c>
      <c r="I46" s="48">
        <f t="shared" si="15"/>
        <v>11174.51</v>
      </c>
      <c r="J46" s="48">
        <f t="shared" si="15"/>
        <v>99.8</v>
      </c>
      <c r="K46" s="48">
        <f t="shared" si="15"/>
        <v>5029.25</v>
      </c>
      <c r="L46" s="48"/>
      <c r="M46" s="6">
        <f t="shared" si="0"/>
        <v>73.669593979390555</v>
      </c>
      <c r="N46" s="14"/>
      <c r="P46" s="2"/>
    </row>
    <row r="47" spans="1:16" s="2" customFormat="1" ht="67.5">
      <c r="A47" s="9"/>
      <c r="B47" s="5" t="s">
        <v>29</v>
      </c>
      <c r="C47" s="47">
        <v>5315.53</v>
      </c>
      <c r="D47" s="47">
        <f>C47</f>
        <v>5315.53</v>
      </c>
      <c r="E47" s="47"/>
      <c r="F47" s="47"/>
      <c r="G47" s="47"/>
      <c r="H47" s="47">
        <v>5255.97</v>
      </c>
      <c r="I47" s="47">
        <f t="shared" ref="I47:I48" si="16">H47</f>
        <v>5255.97</v>
      </c>
      <c r="J47" s="47"/>
      <c r="K47" s="47"/>
      <c r="L47" s="47"/>
      <c r="M47" s="6">
        <f t="shared" si="0"/>
        <v>98.879509663194469</v>
      </c>
      <c r="N47" s="13" t="s">
        <v>62</v>
      </c>
    </row>
    <row r="48" spans="1:16" ht="67.5">
      <c r="A48" s="10"/>
      <c r="B48" s="5" t="s">
        <v>30</v>
      </c>
      <c r="C48" s="47">
        <v>1972.88</v>
      </c>
      <c r="D48" s="47">
        <f t="shared" ref="D48:D49" si="17">C48</f>
        <v>1972.88</v>
      </c>
      <c r="E48" s="47"/>
      <c r="F48" s="47"/>
      <c r="G48" s="47"/>
      <c r="H48" s="47">
        <v>1948.14</v>
      </c>
      <c r="I48" s="47">
        <f t="shared" si="16"/>
        <v>1948.14</v>
      </c>
      <c r="J48" s="47"/>
      <c r="K48" s="47"/>
      <c r="L48" s="47"/>
      <c r="M48" s="6">
        <f t="shared" si="0"/>
        <v>98.745995701715259</v>
      </c>
      <c r="N48" s="14" t="s">
        <v>62</v>
      </c>
      <c r="P48" s="2"/>
    </row>
    <row r="49" spans="1:16" ht="67.5">
      <c r="A49" s="10"/>
      <c r="B49" s="5" t="s">
        <v>31</v>
      </c>
      <c r="C49" s="47">
        <v>400</v>
      </c>
      <c r="D49" s="47">
        <f t="shared" si="17"/>
        <v>400</v>
      </c>
      <c r="E49" s="47"/>
      <c r="F49" s="47"/>
      <c r="G49" s="47"/>
      <c r="H49" s="47">
        <v>399.97</v>
      </c>
      <c r="I49" s="47">
        <f>H49</f>
        <v>399.97</v>
      </c>
      <c r="J49" s="47"/>
      <c r="K49" s="47"/>
      <c r="L49" s="47"/>
      <c r="M49" s="6">
        <f t="shared" si="0"/>
        <v>99.992500000000007</v>
      </c>
      <c r="N49" s="14"/>
      <c r="P49" s="2"/>
    </row>
    <row r="50" spans="1:16" ht="78.75">
      <c r="A50" s="10"/>
      <c r="B50" s="5" t="s">
        <v>36</v>
      </c>
      <c r="C50" s="47">
        <v>486.4</v>
      </c>
      <c r="D50" s="47"/>
      <c r="E50" s="47"/>
      <c r="F50" s="47">
        <f>C50</f>
        <v>486.4</v>
      </c>
      <c r="G50" s="47"/>
      <c r="H50" s="47">
        <v>486.4</v>
      </c>
      <c r="I50" s="47"/>
      <c r="J50" s="47"/>
      <c r="K50" s="47">
        <f>H50</f>
        <v>486.4</v>
      </c>
      <c r="L50" s="47"/>
      <c r="M50" s="6">
        <f t="shared" si="0"/>
        <v>100</v>
      </c>
      <c r="N50" s="14"/>
      <c r="P50" s="2"/>
    </row>
    <row r="51" spans="1:16" ht="67.5">
      <c r="A51" s="10"/>
      <c r="B51" s="5" t="s">
        <v>37</v>
      </c>
      <c r="C51" s="47">
        <v>750</v>
      </c>
      <c r="D51" s="47"/>
      <c r="E51" s="47">
        <f>C51</f>
        <v>750</v>
      </c>
      <c r="F51" s="47"/>
      <c r="G51" s="47"/>
      <c r="H51" s="47">
        <v>750</v>
      </c>
      <c r="I51" s="47"/>
      <c r="J51" s="47">
        <f>H51</f>
        <v>750</v>
      </c>
      <c r="K51" s="47"/>
      <c r="L51" s="47"/>
      <c r="M51" s="6">
        <f t="shared" si="0"/>
        <v>100</v>
      </c>
      <c r="N51" s="14"/>
      <c r="P51" s="2"/>
    </row>
    <row r="52" spans="1:16" ht="63.75" customHeight="1">
      <c r="A52" s="20" t="s">
        <v>54</v>
      </c>
      <c r="B52" s="31"/>
      <c r="C52" s="48">
        <f>SUM(C47:C51)</f>
        <v>8924.81</v>
      </c>
      <c r="D52" s="48">
        <f t="shared" ref="D52:K52" si="18">SUM(D47:D51)</f>
        <v>7688.41</v>
      </c>
      <c r="E52" s="48">
        <f t="shared" si="18"/>
        <v>750</v>
      </c>
      <c r="F52" s="48">
        <f t="shared" si="18"/>
        <v>486.4</v>
      </c>
      <c r="G52" s="48"/>
      <c r="H52" s="48">
        <f t="shared" si="18"/>
        <v>8840.48</v>
      </c>
      <c r="I52" s="48">
        <f t="shared" si="18"/>
        <v>7604.0800000000008</v>
      </c>
      <c r="J52" s="48">
        <f t="shared" si="18"/>
        <v>750</v>
      </c>
      <c r="K52" s="48">
        <f t="shared" si="18"/>
        <v>486.4</v>
      </c>
      <c r="L52" s="48"/>
      <c r="M52" s="6">
        <f t="shared" si="0"/>
        <v>99.055105935028308</v>
      </c>
      <c r="N52" s="14"/>
      <c r="P52" s="2"/>
    </row>
    <row r="53" spans="1:16" s="2" customFormat="1" ht="67.5">
      <c r="A53" s="9"/>
      <c r="B53" s="5" t="s">
        <v>32</v>
      </c>
      <c r="C53" s="47">
        <v>3810.1</v>
      </c>
      <c r="D53" s="47">
        <f>C53-E53</f>
        <v>3610.1</v>
      </c>
      <c r="E53" s="47">
        <v>200</v>
      </c>
      <c r="F53" s="47"/>
      <c r="G53" s="47"/>
      <c r="H53" s="47">
        <v>3797.96</v>
      </c>
      <c r="I53" s="47">
        <f>H53-J53</f>
        <v>3597.96</v>
      </c>
      <c r="J53" s="47">
        <v>200</v>
      </c>
      <c r="K53" s="47"/>
      <c r="L53" s="47"/>
      <c r="M53" s="6">
        <f t="shared" si="0"/>
        <v>99.681373192304662</v>
      </c>
      <c r="N53" s="13" t="s">
        <v>62</v>
      </c>
    </row>
    <row r="54" spans="1:16" ht="67.5">
      <c r="A54" s="10"/>
      <c r="B54" s="5" t="s">
        <v>33</v>
      </c>
      <c r="C54" s="47">
        <v>300.58999999999997</v>
      </c>
      <c r="D54" s="47"/>
      <c r="E54" s="47"/>
      <c r="F54" s="47"/>
      <c r="G54" s="47"/>
      <c r="H54" s="47">
        <v>300.58999999999997</v>
      </c>
      <c r="I54" s="47"/>
      <c r="J54" s="47"/>
      <c r="K54" s="47"/>
      <c r="L54" s="47"/>
      <c r="M54" s="6">
        <f t="shared" si="0"/>
        <v>100</v>
      </c>
      <c r="N54" s="14"/>
      <c r="P54" s="2"/>
    </row>
    <row r="55" spans="1:16" ht="67.5">
      <c r="A55" s="10"/>
      <c r="B55" s="5" t="s">
        <v>1</v>
      </c>
      <c r="C55" s="47">
        <v>214.37</v>
      </c>
      <c r="D55" s="47">
        <f>C55-E55</f>
        <v>186.77</v>
      </c>
      <c r="E55" s="47">
        <v>27.6</v>
      </c>
      <c r="F55" s="47"/>
      <c r="G55" s="47"/>
      <c r="H55" s="47">
        <v>214.37</v>
      </c>
      <c r="I55" s="47">
        <f>H55-J55</f>
        <v>186.77</v>
      </c>
      <c r="J55" s="47">
        <v>27.6</v>
      </c>
      <c r="K55" s="47"/>
      <c r="L55" s="47"/>
      <c r="M55" s="6">
        <f t="shared" si="0"/>
        <v>100</v>
      </c>
      <c r="N55" s="14"/>
      <c r="P55" s="2"/>
    </row>
    <row r="56" spans="1:16" ht="78.75">
      <c r="A56" s="10"/>
      <c r="B56" s="5" t="s">
        <v>38</v>
      </c>
      <c r="C56" s="47">
        <v>1050</v>
      </c>
      <c r="D56" s="47"/>
      <c r="E56" s="47">
        <f>C56</f>
        <v>1050</v>
      </c>
      <c r="F56" s="47"/>
      <c r="G56" s="47"/>
      <c r="H56" s="47">
        <v>1050</v>
      </c>
      <c r="I56" s="47"/>
      <c r="J56" s="47">
        <f>H56</f>
        <v>1050</v>
      </c>
      <c r="K56" s="47"/>
      <c r="L56" s="47"/>
      <c r="M56" s="6">
        <f t="shared" si="0"/>
        <v>100</v>
      </c>
      <c r="N56" s="14"/>
      <c r="P56" s="2"/>
    </row>
    <row r="57" spans="1:16" ht="61.5" customHeight="1">
      <c r="A57" s="20" t="s">
        <v>55</v>
      </c>
      <c r="B57" s="21"/>
      <c r="C57" s="48">
        <f>SUM(C53:C56)</f>
        <v>5375.0599999999995</v>
      </c>
      <c r="D57" s="48">
        <f t="shared" ref="D57:K57" si="19">SUM(D53:D56)</f>
        <v>3796.87</v>
      </c>
      <c r="E57" s="48">
        <f t="shared" si="19"/>
        <v>1277.5999999999999</v>
      </c>
      <c r="F57" s="48">
        <v>0</v>
      </c>
      <c r="G57" s="48"/>
      <c r="H57" s="48">
        <f t="shared" si="19"/>
        <v>5362.92</v>
      </c>
      <c r="I57" s="48">
        <f t="shared" si="19"/>
        <v>3784.73</v>
      </c>
      <c r="J57" s="48">
        <f t="shared" si="19"/>
        <v>1277.5999999999999</v>
      </c>
      <c r="K57" s="48">
        <v>0</v>
      </c>
      <c r="L57" s="48"/>
      <c r="M57" s="6">
        <f t="shared" si="0"/>
        <v>99.774142056088692</v>
      </c>
      <c r="N57" s="14"/>
      <c r="P57" s="2"/>
    </row>
    <row r="58" spans="1:16" s="2" customFormat="1">
      <c r="A58" s="15" t="s">
        <v>68</v>
      </c>
      <c r="B58" s="16"/>
      <c r="C58" s="48">
        <f>C57+C52+C46+C26+C16+C13</f>
        <v>41397.880000000005</v>
      </c>
      <c r="D58" s="52">
        <f t="shared" ref="D58:K58" si="20">D57+D52+D46+D26+D16+D13</f>
        <v>25604.669999999995</v>
      </c>
      <c r="E58" s="52">
        <f t="shared" si="20"/>
        <v>2269.89</v>
      </c>
      <c r="F58" s="52">
        <f t="shared" si="20"/>
        <v>13222.759999999998</v>
      </c>
      <c r="G58" s="52">
        <v>0</v>
      </c>
      <c r="H58" s="48">
        <f t="shared" si="20"/>
        <v>34572.660000000003</v>
      </c>
      <c r="I58" s="52">
        <f t="shared" si="20"/>
        <v>24352.819999999996</v>
      </c>
      <c r="J58" s="52">
        <f t="shared" si="20"/>
        <v>2129</v>
      </c>
      <c r="K58" s="52">
        <f t="shared" si="20"/>
        <v>7790.28</v>
      </c>
      <c r="L58" s="52">
        <v>0</v>
      </c>
      <c r="M58" s="6">
        <f t="shared" si="0"/>
        <v>83.51311709681751</v>
      </c>
      <c r="N58" s="55"/>
    </row>
    <row r="59" spans="1:16">
      <c r="C59" s="49"/>
      <c r="D59" s="49"/>
      <c r="E59" s="49"/>
      <c r="F59" s="49"/>
      <c r="G59" s="49"/>
      <c r="H59" s="49"/>
      <c r="I59" s="49"/>
      <c r="J59" s="49"/>
      <c r="K59" s="49"/>
      <c r="L59" s="49"/>
      <c r="M59" s="4"/>
      <c r="N59" s="56"/>
    </row>
  </sheetData>
  <mergeCells count="28">
    <mergeCell ref="C4:L4"/>
    <mergeCell ref="G7:G8"/>
    <mergeCell ref="C5:G5"/>
    <mergeCell ref="A46:B46"/>
    <mergeCell ref="A52:B52"/>
    <mergeCell ref="D7:D8"/>
    <mergeCell ref="E7:E8"/>
    <mergeCell ref="F7:F8"/>
    <mergeCell ref="I7:I8"/>
    <mergeCell ref="J7:J8"/>
    <mergeCell ref="K7:K8"/>
    <mergeCell ref="B2:N2"/>
    <mergeCell ref="B1:N1"/>
    <mergeCell ref="B3:N3"/>
    <mergeCell ref="A16:B16"/>
    <mergeCell ref="A26:B26"/>
    <mergeCell ref="M7:M8"/>
    <mergeCell ref="A4:B6"/>
    <mergeCell ref="H5:L5"/>
    <mergeCell ref="L7:L8"/>
    <mergeCell ref="A58:B58"/>
    <mergeCell ref="N4:N8"/>
    <mergeCell ref="C7:C8"/>
    <mergeCell ref="H7:H8"/>
    <mergeCell ref="A7:A8"/>
    <mergeCell ref="B7:B8"/>
    <mergeCell ref="A13:B13"/>
    <mergeCell ref="A57:B57"/>
  </mergeCells>
  <phoneticPr fontId="3" type="noConversion"/>
  <pageMargins left="0.19685039370078741" right="0" top="0.19685039370078741" bottom="0.19685039370078741" header="0.31496062992125984" footer="0.31496062992125984"/>
  <pageSetup paperSize="9" scale="99" orientation="landscape" r:id="rId1"/>
  <rowBreaks count="1" manualBreakCount="1">
    <brk id="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реализ мп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123</cp:lastModifiedBy>
  <cp:lastPrinted>2017-04-02T11:05:15Z</cp:lastPrinted>
  <dcterms:created xsi:type="dcterms:W3CDTF">2007-10-25T07:17:21Z</dcterms:created>
  <dcterms:modified xsi:type="dcterms:W3CDTF">2017-04-02T11:07:16Z</dcterms:modified>
</cp:coreProperties>
</file>