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95" yWindow="15" windowWidth="11730" windowHeight="7245"/>
  </bookViews>
  <sheets>
    <sheet name="реализ мп" sheetId="6" r:id="rId1"/>
  </sheets>
  <calcPr calcId="125725"/>
</workbook>
</file>

<file path=xl/calcChain.xml><?xml version="1.0" encoding="utf-8"?>
<calcChain xmlns="http://schemas.openxmlformats.org/spreadsheetml/2006/main">
  <c r="D43" i="6"/>
  <c r="I43"/>
  <c r="M43"/>
  <c r="I44"/>
  <c r="M44"/>
  <c r="C35"/>
  <c r="M18"/>
  <c r="M19"/>
  <c r="D28"/>
  <c r="I28"/>
  <c r="M28"/>
  <c r="D29"/>
  <c r="I29"/>
  <c r="M29"/>
  <c r="D30"/>
  <c r="I30"/>
  <c r="M30"/>
  <c r="D31"/>
  <c r="I31"/>
  <c r="M31"/>
  <c r="I15"/>
  <c r="I16"/>
  <c r="I17"/>
  <c r="I18"/>
  <c r="I19"/>
  <c r="I20"/>
  <c r="D15"/>
  <c r="D16"/>
  <c r="D17"/>
  <c r="D18"/>
  <c r="D19"/>
  <c r="D20"/>
  <c r="M11"/>
  <c r="I8"/>
  <c r="I9"/>
  <c r="I7"/>
  <c r="D8"/>
  <c r="D9"/>
  <c r="D7"/>
  <c r="C10"/>
  <c r="I48"/>
  <c r="I47"/>
  <c r="M48"/>
  <c r="M47"/>
  <c r="E49"/>
  <c r="F49"/>
  <c r="G49"/>
  <c r="H49"/>
  <c r="J49"/>
  <c r="K49"/>
  <c r="L49"/>
  <c r="D48"/>
  <c r="D47"/>
  <c r="D45"/>
  <c r="C49"/>
  <c r="D22"/>
  <c r="C13"/>
  <c r="M9"/>
  <c r="M49" l="1"/>
  <c r="I49"/>
  <c r="D49"/>
  <c r="I42"/>
  <c r="D44"/>
  <c r="D42"/>
  <c r="I37"/>
  <c r="I38"/>
  <c r="I40"/>
  <c r="I36"/>
  <c r="D37"/>
  <c r="D38"/>
  <c r="D40"/>
  <c r="D36"/>
  <c r="I23"/>
  <c r="I24"/>
  <c r="I25"/>
  <c r="I26"/>
  <c r="I27"/>
  <c r="I32"/>
  <c r="I33"/>
  <c r="I34"/>
  <c r="D23"/>
  <c r="D24"/>
  <c r="D25"/>
  <c r="D26"/>
  <c r="D27"/>
  <c r="D32"/>
  <c r="D33"/>
  <c r="D34"/>
  <c r="I14"/>
  <c r="D14"/>
  <c r="J45"/>
  <c r="I45" s="1"/>
  <c r="I39"/>
  <c r="D39"/>
  <c r="I22"/>
  <c r="J10"/>
  <c r="F10"/>
  <c r="G10"/>
  <c r="H10"/>
  <c r="K10"/>
  <c r="L10"/>
  <c r="E13"/>
  <c r="F13"/>
  <c r="G13"/>
  <c r="H13"/>
  <c r="J13"/>
  <c r="K13"/>
  <c r="L13"/>
  <c r="G21"/>
  <c r="H21"/>
  <c r="L21"/>
  <c r="C21"/>
  <c r="G35"/>
  <c r="H35"/>
  <c r="L35"/>
  <c r="G41"/>
  <c r="H41"/>
  <c r="L41"/>
  <c r="C41"/>
  <c r="F46"/>
  <c r="G46"/>
  <c r="H46"/>
  <c r="K46"/>
  <c r="L46"/>
  <c r="C46"/>
  <c r="L50" l="1"/>
  <c r="H50"/>
  <c r="C50"/>
  <c r="G50"/>
  <c r="I10"/>
  <c r="D10"/>
  <c r="J46"/>
  <c r="E46"/>
  <c r="D46"/>
  <c r="I46"/>
  <c r="J41"/>
  <c r="E41"/>
  <c r="K41"/>
  <c r="F41"/>
  <c r="I41"/>
  <c r="M35"/>
  <c r="E35"/>
  <c r="I35"/>
  <c r="K35"/>
  <c r="I21"/>
  <c r="J21"/>
  <c r="E21"/>
  <c r="K21"/>
  <c r="F21"/>
  <c r="I12"/>
  <c r="I11"/>
  <c r="D12"/>
  <c r="D11"/>
  <c r="E10"/>
  <c r="M8"/>
  <c r="K50" l="1"/>
  <c r="E50"/>
  <c r="I13"/>
  <c r="I50" s="1"/>
  <c r="D21"/>
  <c r="F35"/>
  <c r="F50" s="1"/>
  <c r="D35"/>
  <c r="D13"/>
  <c r="J35"/>
  <c r="J50" s="1"/>
  <c r="D41"/>
  <c r="M46"/>
  <c r="M50"/>
  <c r="M10"/>
  <c r="M12"/>
  <c r="M13"/>
  <c r="M14"/>
  <c r="M15"/>
  <c r="M16"/>
  <c r="M17"/>
  <c r="M20"/>
  <c r="M21"/>
  <c r="M22"/>
  <c r="M23"/>
  <c r="M24"/>
  <c r="M25"/>
  <c r="M26"/>
  <c r="M27"/>
  <c r="M32"/>
  <c r="M33"/>
  <c r="M34"/>
  <c r="M36"/>
  <c r="M37"/>
  <c r="M38"/>
  <c r="M39"/>
  <c r="M40"/>
  <c r="M41"/>
  <c r="M42"/>
  <c r="M45"/>
  <c r="M7"/>
  <c r="D50" l="1"/>
</calcChain>
</file>

<file path=xl/sharedStrings.xml><?xml version="1.0" encoding="utf-8"?>
<sst xmlns="http://schemas.openxmlformats.org/spreadsheetml/2006/main" count="100" uniqueCount="60">
  <si>
    <t>Финансирование</t>
  </si>
  <si>
    <t>% выполнения</t>
  </si>
  <si>
    <t>Наименование программы (подпрограммы),  мероприятия (с указанием порядкового номера)</t>
  </si>
  <si>
    <t>Пояснения</t>
  </si>
  <si>
    <t xml:space="preserve">Годовой (итоговый) отчет о выполнении муниципальной программы </t>
  </si>
  <si>
    <t xml:space="preserve">ИТОГО </t>
  </si>
  <si>
    <t>Подпрограмма "Создание условий для экономического развития Дружногорского городского поселения" муниципальной программы Дружногорского городского поселения "Социально-экономическое развитие Дружногорского городского поселения Гатчинского муниципального района"</t>
  </si>
  <si>
    <t>Подпрограмма "Обеспечение безопасности на территории Дружногорского городского поселения" муниципальной программы Дружногорского городского поселения "Социально-экономическое развитие Дружногорского городского поселения Гатчинского муниципального района"</t>
  </si>
  <si>
    <t>Подпрограмма "Содержание и развитие улично-дорожной сети" муниципальной программы Дружногорского городского поселения "Социально-экономическое развитие Дружногорского городского поселения Гатчинского муниципального района"</t>
  </si>
  <si>
    <t>Подпрограмма "Жилищно-коммунальное хозяйство и благоустройство территории Дружногорского городского поселения" муниципальной программы Дружногорского городского поселения "Социально-экономическое развитие Дружногорского городского поселения Гатчинского муниципального района"</t>
  </si>
  <si>
    <t>Подпрограмма "Развитие культуры, организация праздничных мероприятий на территории Дружногорского городского поселения" муниципальной программы Дружногорского городского поселения "Социально-экономическое развитие Дружногорского городского поселения Гатчинского муниципального района"</t>
  </si>
  <si>
    <t>Подпрограмма "Развитие физической культуры, спорта и молодежной политики на территории Дружногорского городского поселения" муниципальной программы Дружногорского городского поселения "Социально-экономическое развитие Дружногорского городского поселения Гатчинского муниципального района"</t>
  </si>
  <si>
    <t>Муниципальная программа Дружногорского городского поселения "Социально-экономическое развитие Дружногорского городского поселения Гатчинского муниципального района"</t>
  </si>
  <si>
    <t>итого</t>
  </si>
  <si>
    <t xml:space="preserve">Средства бюдж. МО </t>
  </si>
  <si>
    <t>бюджет ГМР</t>
  </si>
  <si>
    <t>Средства бюджета ЛО</t>
  </si>
  <si>
    <t>Средства ФБ</t>
  </si>
  <si>
    <t>Оценка недвижимости, признание прав и регулирование отношений по государственной и муниципальной собственности в рамках подпрограммы «Создание условий для устойчивого экономического развития»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</si>
  <si>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Мероприятия поземлеустройству и землепользованию в рамках подпрограммы «Создание условий для устойчивого экономического развития»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</si>
  <si>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Обучение и повышение квалификации муниципальных служащих в рамках подпрограммы «Создание условий для устойчивого экономического развития»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</si>
  <si>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Профинансировано (руб.)</t>
  </si>
  <si>
    <t>Запланированный объем финансирования (руб.)</t>
  </si>
  <si>
    <t>Обеспечение безопасности дорожного движения на территории Дружногорского городского поселения в рамках подпрограммы «Содержание и развитие улично-дорожной сети»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</si>
  <si>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Прочие мероприятия по ремонту и содержанию автомобильных дорог, дорожных сооружений местного значения в рамках подпрограммы «Содержание и развитие улично-дорожной сети»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</si>
  <si>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Ремонт автомобильных дорог общего пользования местного значения в рамках подпрограммы «Содержание и развитие улично-дорожной сети»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</si>
  <si>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Капитальный ремонт и ремонт автомобильных дорог общего пользования местного значения в рамках подпрограммы «Содержание и развитие улично-дорожной сети»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</si>
  <si>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Содействие участию населения в осуществлении местного самоуправления в иных формах на территории административного центра Дружногорского городского поселения в рамках подпрограммы «Содержание и развитие улично-дорожной сети»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</si>
  <si>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Мероприятия в области жилищного хозяйства в рамках подпрограммы «ЖКХ и благоустройство территории»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</si>
  <si>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Мероприятия в области коммунального хозяйства в рамках подпрограммы «ЖКХ и благоустройство территории»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</si>
  <si>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Проведение мероприятий по организации уличного освещения в рамках подпрограммы «ЖКХ и благоустройство территории»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</si>
  <si>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Проведение мероприятий по озеленению территории поселения в рамках подпрограммы «ЖКХ и благоустройство территории»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</si>
  <si>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Мероприятия по организации и содержанию мест захоронений в рамках подпрограммы «ЖКХ и благоустройство территории»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</si>
  <si>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Перечисление ежемесячных взносов в фонд капитального ремонта общего имущества в многоквартирном доме на счет регионального оператора в рамках подпрограммы «ЖКХ и благоустройство территории»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</si>
  <si>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Мероприятия по борьбе с борщевиком Сосновского в рамках подпрограммы «ЖКХ и благоустройство территории»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</si>
  <si>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Содействие участию населения в осуществлении местного самоуправления в иных формах на территории административного центра Дружногорского городского поселения в рамках подпрограммы «ЖКХ и благоустройство территории»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</si>
  <si>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Мероприятия по обеспечению деятельности подведомственных учреждений культуры в рамках подпрограммы «Развитие культуры, организация праздничных мероприятий»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</si>
  <si>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Мероприятия по обеспечению деятельности муниципальных библиотек в рамках подпрограммы «Развитие культуры, организация праздничных мероприятий»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</si>
  <si>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Проведение культурно-массовых мероприятий к праздничным и памятным датам в рамках подпрограммы «Развитие культуры, организация праздничных мероприятий»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</si>
  <si>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Укрепление материально-технической базы подведомственных учреждений культуры в рамках подпрограммы «Развитие культуры, организация праздничных мероприятий»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</si>
  <si>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Обеспечение выплат стимулирующего характера работникам муниципальных учреждений культурыв рамках подпрограммы «Развитие культуры, организация праздничных мероприятий»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</si>
  <si>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Мероприятия по обеспечению деятельности подведомственных учреждений физкультуры и спорта в рамках подпрограммы «Развитие физической культуры, спорта и молодежной политики»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</si>
  <si>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Проведение мероприятий в области спорта и физической культуры в рамках подпрограммы «Развитие физической культуры, спорта и молодежной политики»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</si>
  <si>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Реализация комплекса мер по профилактике девиантного поведения молодежи и трудовой адаптации несовершеннолетних в рамках подпрограммы «Развитие физической культуры, спорта и молодежной политики»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</si>
  <si>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 xml:space="preserve">Фактическое выполнение Мероприятий </t>
  </si>
  <si>
    <t>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 в рамках подпрограммы «Обеспечение безопасности на территории Дружногорского городского поселения»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</si>
  <si>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Обеспечение первичных мер пожарной безопасности в границах населенных пунктов поселения в рамках подпрограммы «Обеспечение безопасности на территории Дружногорского городского поселения»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</si>
  <si>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Ремонт дворовых территорий в рамках подпрограммы «Содержание и развитие улично-дорожной сети»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</si>
  <si>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Мероприятия по энергосбережению и повышению энергетической эффективности муниципальных объектов в рамках подпрограммы "Энергосбережение и повышение энергетической эффективности"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</si>
  <si>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Реализация мероприятий по установке автоматизированных индивидуальных тепловых пунктов с погодным и часовым регулированием в рамках подпрограммы "Энергосбережение и повышение энергетической эффективности"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</si>
  <si>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Подпрограмма "Энергосбережение и повышение энергетической эффективности"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</si>
  <si>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 xml:space="preserve">«Социально-экономическое развитие муниципального  образования Дружногорское городское поселени Гатчинского муниципального района Ленинградской области на 2018-2020 годы» утвержденная постановленим администрации Дружногорского городского поселения№ 375 от 10.10.2017 г. в редакции № 494 от 29.12.2017 г., № 79 от 28.03.2018 г., № 420 от 29.12.2018 г., № 341 от 30.09.2019 г., № 484 30.12.2019 г. </t>
  </si>
  <si>
    <t xml:space="preserve">                       за  2020 год</t>
  </si>
  <si>
    <t>Содействие развитию на части территории поселений иных форм местного самоуправления и реализация проектов местных инициатив граждан в рамках подпрограммы «Содержание и развитие улично-дорожной сети»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</si>
  <si>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Обеспечение деятельности подведомственных учреждений в рамках подпрограммы «ЖКХ и благоустройство территории»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</si>
  <si>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Прочие мероприятия по благоустройству поселения в рамках подпрограммы «ЖКХ и благоустройство территории»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</si>
  <si>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Содействие развитию на части территории поселений иных форм местного самоуправления и реализация проектов местных инициатив граждан в рамках подпрограммы «ЖКХ и благоустройство территории»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</si>
  <si>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Охрана окружающей среды в рамках подпрограммы «ЖКХ и благоустройство территории»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</si>
  <si>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Проведение мероприятий по переселению граждан из аварийного жилищного фонда в рамках подпрограммы «ЖКХ и благоустройство территории»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</si>
  <si>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Укрепление материально-технической базы подведомственных учреждений физкультуры и спорта в рамках подпрограммы «Развитие физической культуры, спорта и молодежной политики»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</si>
</sst>
</file>

<file path=xl/styles.xml><?xml version="1.0" encoding="utf-8"?>
<styleSheet xmlns="http://schemas.openxmlformats.org/spreadsheetml/2006/main">
  <numFmts count="3">
    <numFmt numFmtId="164" formatCode="?"/>
    <numFmt numFmtId="165" formatCode="#,##0.0"/>
    <numFmt numFmtId="166" formatCode="0.0"/>
  </numFmts>
  <fonts count="20">
    <font>
      <sz val="10"/>
      <name val="Arial Cyr"/>
      <charset val="204"/>
    </font>
    <font>
      <sz val="10"/>
      <name val="Times New Roman CYR"/>
      <family val="1"/>
      <charset val="204"/>
    </font>
    <font>
      <sz val="11"/>
      <color indexed="62"/>
      <name val="Calibri"/>
      <family val="2"/>
      <charset val="204"/>
    </font>
    <font>
      <b/>
      <sz val="10"/>
      <name val="Times New Roman Cyr"/>
      <family val="1"/>
      <charset val="204"/>
    </font>
    <font>
      <b/>
      <sz val="12"/>
      <color indexed="8"/>
      <name val="Times New Roman Cyr"/>
      <family val="1"/>
      <charset val="204"/>
    </font>
    <font>
      <sz val="12"/>
      <name val="Times New Roman CYR"/>
      <family val="1"/>
      <charset val="204"/>
    </font>
    <font>
      <b/>
      <sz val="9"/>
      <color indexed="8"/>
      <name val="Times New Roman CYR"/>
      <family val="1"/>
      <charset val="204"/>
    </font>
    <font>
      <b/>
      <sz val="8"/>
      <name val="Arial Cyr"/>
      <charset val="204"/>
    </font>
    <font>
      <sz val="8"/>
      <name val="Times New Roman"/>
      <family val="1"/>
      <charset val="204"/>
    </font>
    <font>
      <sz val="10"/>
      <name val="Cambria"/>
      <family val="1"/>
      <charset val="204"/>
    </font>
    <font>
      <b/>
      <sz val="6"/>
      <name val="Times New Roman"/>
      <family val="1"/>
      <charset val="204"/>
    </font>
    <font>
      <b/>
      <sz val="8"/>
      <name val="Times New Roman Cyr"/>
      <family val="1"/>
      <charset val="204"/>
    </font>
    <font>
      <b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name val="Arial Cyr"/>
    </font>
    <font>
      <sz val="7"/>
      <name val="Times New Roman"/>
      <family val="1"/>
      <charset val="204"/>
    </font>
    <font>
      <b/>
      <sz val="7"/>
      <name val="Times New Roman"/>
      <family val="1"/>
      <charset val="204"/>
    </font>
    <font>
      <b/>
      <sz val="7"/>
      <name val="Arial Cyr"/>
      <charset val="204"/>
    </font>
    <font>
      <b/>
      <sz val="6"/>
      <name val="Arial Cyr"/>
      <charset val="204"/>
    </font>
    <font>
      <sz val="7"/>
      <name val="Arial Cy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0" xfId="0" applyFont="1" applyAlignment="1">
      <alignment horizontal="center"/>
    </xf>
    <xf numFmtId="3" fontId="1" fillId="0" borderId="0" xfId="0" applyNumberFormat="1" applyFont="1" applyAlignment="1"/>
    <xf numFmtId="0" fontId="1" fillId="0" borderId="0" xfId="0" applyFont="1" applyAlignment="1">
      <alignment wrapText="1"/>
    </xf>
    <xf numFmtId="0" fontId="1" fillId="0" borderId="0" xfId="0" applyFont="1" applyAlignment="1"/>
    <xf numFmtId="4" fontId="9" fillId="0" borderId="0" xfId="0" applyNumberFormat="1" applyFont="1" applyBorder="1" applyAlignment="1" applyProtection="1">
      <alignment horizontal="center" vertical="center" wrapText="1"/>
    </xf>
    <xf numFmtId="4" fontId="9" fillId="0" borderId="0" xfId="0" applyNumberFormat="1" applyFont="1" applyBorder="1" applyAlignment="1" applyProtection="1">
      <alignment horizontal="center"/>
    </xf>
    <xf numFmtId="0" fontId="8" fillId="0" borderId="1" xfId="0" applyFont="1" applyBorder="1" applyAlignment="1">
      <alignment horizontal="center" vertical="top" wrapText="1"/>
    </xf>
    <xf numFmtId="166" fontId="10" fillId="0" borderId="1" xfId="0" applyNumberFormat="1" applyFont="1" applyBorder="1" applyAlignment="1">
      <alignment horizontal="center" vertical="top" wrapText="1"/>
    </xf>
    <xf numFmtId="166" fontId="10" fillId="0" borderId="1" xfId="0" applyNumberFormat="1" applyFont="1" applyBorder="1" applyAlignment="1">
      <alignment horizontal="center" vertical="center" wrapText="1"/>
    </xf>
    <xf numFmtId="0" fontId="11" fillId="0" borderId="0" xfId="0" applyFont="1"/>
    <xf numFmtId="4" fontId="8" fillId="0" borderId="1" xfId="0" applyNumberFormat="1" applyFont="1" applyBorder="1" applyAlignment="1" applyProtection="1">
      <alignment horizontal="center" vertical="center" wrapText="1"/>
    </xf>
    <xf numFmtId="165" fontId="8" fillId="0" borderId="1" xfId="0" applyNumberFormat="1" applyFont="1" applyBorder="1" applyAlignment="1" applyProtection="1">
      <alignment horizontal="center" vertical="center" wrapText="1"/>
    </xf>
    <xf numFmtId="4" fontId="12" fillId="0" borderId="1" xfId="0" applyNumberFormat="1" applyFont="1" applyBorder="1" applyAlignment="1" applyProtection="1">
      <alignment horizontal="center" vertical="center" wrapText="1"/>
    </xf>
    <xf numFmtId="165" fontId="12" fillId="0" borderId="1" xfId="0" applyNumberFormat="1" applyFont="1" applyBorder="1" applyAlignment="1" applyProtection="1">
      <alignment horizontal="center" vertical="center" wrapText="1"/>
    </xf>
    <xf numFmtId="4" fontId="14" fillId="0" borderId="1" xfId="0" applyNumberFormat="1" applyFont="1" applyBorder="1" applyAlignment="1" applyProtection="1">
      <alignment horizontal="right" vertical="center"/>
    </xf>
    <xf numFmtId="0" fontId="3" fillId="0" borderId="1" xfId="0" applyFont="1" applyBorder="1" applyAlignment="1">
      <alignment horizontal="center"/>
    </xf>
    <xf numFmtId="0" fontId="0" fillId="0" borderId="1" xfId="0" applyBorder="1"/>
    <xf numFmtId="4" fontId="15" fillId="0" borderId="1" xfId="0" applyNumberFormat="1" applyFont="1" applyBorder="1" applyAlignment="1" applyProtection="1">
      <alignment horizontal="center" vertical="center" wrapText="1"/>
    </xf>
    <xf numFmtId="4" fontId="16" fillId="0" borderId="1" xfId="0" applyNumberFormat="1" applyFont="1" applyBorder="1" applyAlignment="1" applyProtection="1">
      <alignment horizontal="center" vertical="center" wrapText="1"/>
    </xf>
    <xf numFmtId="4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164" fontId="14" fillId="0" borderId="1" xfId="0" applyNumberFormat="1" applyFont="1" applyBorder="1" applyAlignment="1" applyProtection="1">
      <alignment horizontal="left" vertical="center" wrapText="1"/>
    </xf>
    <xf numFmtId="0" fontId="8" fillId="0" borderId="1" xfId="0" applyFont="1" applyBorder="1" applyAlignment="1">
      <alignment horizontal="center" wrapText="1"/>
    </xf>
    <xf numFmtId="0" fontId="12" fillId="0" borderId="1" xfId="0" applyNumberFormat="1" applyFont="1" applyBorder="1" applyAlignment="1" applyProtection="1">
      <alignment horizontal="left" vertical="center" wrapText="1"/>
    </xf>
    <xf numFmtId="0" fontId="8" fillId="0" borderId="1" xfId="0" applyFont="1" applyBorder="1" applyAlignment="1">
      <alignment wrapText="1"/>
    </xf>
    <xf numFmtId="0" fontId="13" fillId="2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top" wrapText="1"/>
    </xf>
    <xf numFmtId="164" fontId="12" fillId="0" borderId="1" xfId="0" applyNumberFormat="1" applyFont="1" applyBorder="1" applyAlignment="1" applyProtection="1">
      <alignment horizontal="left" vertical="center" wrapText="1"/>
    </xf>
    <xf numFmtId="0" fontId="12" fillId="0" borderId="1" xfId="0" applyFont="1" applyBorder="1" applyAlignment="1">
      <alignment wrapText="1"/>
    </xf>
    <xf numFmtId="49" fontId="12" fillId="0" borderId="1" xfId="0" applyNumberFormat="1" applyFont="1" applyBorder="1" applyAlignment="1" applyProtection="1">
      <alignment horizontal="left" vertical="center" wrapText="1"/>
    </xf>
    <xf numFmtId="49" fontId="7" fillId="0" borderId="1" xfId="0" applyNumberFormat="1" applyFont="1" applyBorder="1" applyAlignment="1" applyProtection="1">
      <alignment horizontal="left" vertical="center" wrapText="1"/>
    </xf>
    <xf numFmtId="4" fontId="17" fillId="0" borderId="1" xfId="0" applyNumberFormat="1" applyFont="1" applyBorder="1" applyAlignment="1" applyProtection="1">
      <alignment horizontal="right" vertical="center"/>
    </xf>
    <xf numFmtId="4" fontId="18" fillId="0" borderId="1" xfId="0" applyNumberFormat="1" applyFont="1" applyBorder="1" applyAlignment="1" applyProtection="1">
      <alignment horizontal="right" vertical="center"/>
    </xf>
    <xf numFmtId="4" fontId="14" fillId="0" borderId="1" xfId="0" applyNumberFormat="1" applyFont="1" applyBorder="1" applyAlignment="1" applyProtection="1">
      <alignment horizontal="right" vertical="center" wrapText="1"/>
    </xf>
    <xf numFmtId="4" fontId="19" fillId="0" borderId="1" xfId="0" applyNumberFormat="1" applyFont="1" applyBorder="1" applyAlignment="1" applyProtection="1">
      <alignment horizontal="right" vertical="center" wrapText="1"/>
    </xf>
    <xf numFmtId="4" fontId="19" fillId="0" borderId="1" xfId="0" applyNumberFormat="1" applyFont="1" applyBorder="1" applyAlignment="1" applyProtection="1">
      <alignment horizontal="right" vertical="center"/>
    </xf>
    <xf numFmtId="4" fontId="3" fillId="0" borderId="0" xfId="0" applyNumberFormat="1" applyFont="1"/>
    <xf numFmtId="0" fontId="1" fillId="0" borderId="0" xfId="0" applyFont="1" applyBorder="1" applyAlignment="1">
      <alignment horizontal="center" wrapText="1"/>
    </xf>
    <xf numFmtId="0" fontId="0" fillId="0" borderId="0" xfId="0" applyFont="1" applyBorder="1"/>
    <xf numFmtId="0" fontId="4" fillId="0" borderId="0" xfId="0" applyFont="1" applyBorder="1" applyAlignment="1">
      <alignment horizontal="center" vertical="center"/>
    </xf>
    <xf numFmtId="0" fontId="0" fillId="0" borderId="0" xfId="0" applyBorder="1"/>
    <xf numFmtId="0" fontId="5" fillId="0" borderId="2" xfId="0" applyFont="1" applyBorder="1" applyAlignment="1">
      <alignment horizontal="center" wrapText="1"/>
    </xf>
    <xf numFmtId="0" fontId="0" fillId="0" borderId="2" xfId="0" applyBorder="1"/>
    <xf numFmtId="0" fontId="3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0" fontId="0" fillId="0" borderId="1" xfId="0" applyBorder="1" applyAlignment="1"/>
    <xf numFmtId="0" fontId="6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7" fillId="0" borderId="1" xfId="0" applyNumberFormat="1" applyFont="1" applyBorder="1" applyAlignment="1" applyProtection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164" fontId="12" fillId="0" borderId="1" xfId="0" applyNumberFormat="1" applyFont="1" applyBorder="1" applyAlignment="1" applyProtection="1">
      <alignment horizontal="left" vertical="center" wrapText="1"/>
    </xf>
    <xf numFmtId="0" fontId="12" fillId="0" borderId="1" xfId="0" applyFont="1" applyBorder="1" applyAlignment="1">
      <alignment wrapText="1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vertical="center" wrapText="1"/>
    </xf>
    <xf numFmtId="49" fontId="12" fillId="0" borderId="1" xfId="0" applyNumberFormat="1" applyFont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tabSelected="1" zoomScale="90" zoomScaleNormal="90" zoomScaleSheetLayoutView="70" workbookViewId="0">
      <selection activeCell="N50" sqref="N50"/>
    </sheetView>
  </sheetViews>
  <sheetFormatPr defaultColWidth="40.7109375" defaultRowHeight="12.75"/>
  <cols>
    <col min="1" max="1" width="3.85546875" style="1" customWidth="1"/>
    <col min="2" max="2" width="44.28515625" style="1" customWidth="1"/>
    <col min="3" max="3" width="12.5703125" style="4" customWidth="1"/>
    <col min="4" max="4" width="10.5703125" style="4" customWidth="1"/>
    <col min="5" max="5" width="8.42578125" style="4" customWidth="1"/>
    <col min="6" max="6" width="8.85546875" style="4" customWidth="1"/>
    <col min="7" max="7" width="4.42578125" style="4" customWidth="1"/>
    <col min="8" max="8" width="11.140625" style="3" customWidth="1"/>
    <col min="9" max="9" width="9.140625" style="3" customWidth="1"/>
    <col min="10" max="10" width="9.5703125" style="3" customWidth="1"/>
    <col min="11" max="11" width="9" style="3" customWidth="1"/>
    <col min="12" max="12" width="4.5703125" style="3" customWidth="1"/>
    <col min="13" max="13" width="8.5703125" style="3" customWidth="1"/>
    <col min="14" max="14" width="14.42578125" style="5" customWidth="1"/>
    <col min="15" max="15" width="7.28515625" style="1" customWidth="1"/>
    <col min="16" max="16" width="16.140625" style="1" customWidth="1"/>
    <col min="17" max="16384" width="40.7109375" style="1"/>
  </cols>
  <sheetData>
    <row r="1" spans="1:16" ht="20.25" customHeight="1">
      <c r="B1" s="44" t="s">
        <v>4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6" ht="36" customHeight="1">
      <c r="B2" s="42" t="s">
        <v>51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1:16" ht="13.5">
      <c r="B3" s="46" t="s">
        <v>52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</row>
    <row r="4" spans="1:16" ht="18" customHeight="1">
      <c r="A4" s="53" t="s">
        <v>2</v>
      </c>
      <c r="B4" s="53"/>
      <c r="C4" s="51" t="s">
        <v>0</v>
      </c>
      <c r="D4" s="51"/>
      <c r="E4" s="51"/>
      <c r="F4" s="51"/>
      <c r="G4" s="51"/>
      <c r="H4" s="52"/>
      <c r="I4" s="52"/>
      <c r="J4" s="52"/>
      <c r="K4" s="52"/>
      <c r="L4" s="52"/>
      <c r="M4" s="18"/>
      <c r="N4" s="48" t="s">
        <v>3</v>
      </c>
    </row>
    <row r="5" spans="1:16" ht="25.5" customHeight="1">
      <c r="A5" s="53"/>
      <c r="B5" s="53"/>
      <c r="C5" s="49" t="s">
        <v>22</v>
      </c>
      <c r="D5" s="50"/>
      <c r="E5" s="50"/>
      <c r="F5" s="50"/>
      <c r="G5" s="50"/>
      <c r="H5" s="49" t="s">
        <v>21</v>
      </c>
      <c r="I5" s="50"/>
      <c r="J5" s="50"/>
      <c r="K5" s="50"/>
      <c r="L5" s="50"/>
      <c r="M5" s="9" t="s">
        <v>1</v>
      </c>
      <c r="N5" s="48"/>
    </row>
    <row r="6" spans="1:16" ht="19.5">
      <c r="A6" s="54"/>
      <c r="B6" s="54"/>
      <c r="C6" s="10" t="s">
        <v>13</v>
      </c>
      <c r="D6" s="11" t="s">
        <v>14</v>
      </c>
      <c r="E6" s="11" t="s">
        <v>15</v>
      </c>
      <c r="F6" s="11" t="s">
        <v>16</v>
      </c>
      <c r="G6" s="11" t="s">
        <v>17</v>
      </c>
      <c r="H6" s="10" t="s">
        <v>13</v>
      </c>
      <c r="I6" s="11" t="s">
        <v>14</v>
      </c>
      <c r="J6" s="11" t="s">
        <v>15</v>
      </c>
      <c r="K6" s="11" t="s">
        <v>16</v>
      </c>
      <c r="L6" s="11" t="s">
        <v>17</v>
      </c>
      <c r="M6" s="19"/>
      <c r="N6" s="48"/>
    </row>
    <row r="7" spans="1:16" ht="88.5" customHeight="1">
      <c r="A7" s="31"/>
      <c r="B7" s="26" t="s">
        <v>18</v>
      </c>
      <c r="C7" s="38">
        <v>336037.62</v>
      </c>
      <c r="D7" s="17">
        <f>C7</f>
        <v>336037.62</v>
      </c>
      <c r="E7" s="13"/>
      <c r="F7" s="13"/>
      <c r="G7" s="13"/>
      <c r="H7" s="17">
        <v>336037.62</v>
      </c>
      <c r="I7" s="13">
        <f>H7</f>
        <v>336037.62</v>
      </c>
      <c r="J7" s="20"/>
      <c r="K7" s="20"/>
      <c r="L7" s="13"/>
      <c r="M7" s="14">
        <f>H7/C7*100</f>
        <v>100</v>
      </c>
      <c r="N7" s="23" t="s">
        <v>44</v>
      </c>
      <c r="P7" s="2"/>
    </row>
    <row r="8" spans="1:16" ht="88.5" customHeight="1">
      <c r="A8" s="31"/>
      <c r="B8" s="26" t="s">
        <v>19</v>
      </c>
      <c r="C8" s="38">
        <v>245388.1</v>
      </c>
      <c r="D8" s="17">
        <f t="shared" ref="D8:D9" si="0">C8</f>
        <v>245388.1</v>
      </c>
      <c r="E8" s="13"/>
      <c r="F8" s="13"/>
      <c r="G8" s="13"/>
      <c r="H8" s="17">
        <v>203388.1</v>
      </c>
      <c r="I8" s="13">
        <f t="shared" ref="I8:I9" si="1">H8</f>
        <v>203388.1</v>
      </c>
      <c r="J8" s="20">
        <v>0</v>
      </c>
      <c r="K8" s="20"/>
      <c r="L8" s="13"/>
      <c r="M8" s="14">
        <f>H8/C8*100</f>
        <v>82.884255593486401</v>
      </c>
      <c r="N8" s="23" t="s">
        <v>44</v>
      </c>
      <c r="P8" s="2"/>
    </row>
    <row r="9" spans="1:16" ht="88.5" customHeight="1">
      <c r="A9" s="27"/>
      <c r="B9" s="26" t="s">
        <v>20</v>
      </c>
      <c r="C9" s="38">
        <v>7900</v>
      </c>
      <c r="D9" s="17">
        <f t="shared" si="0"/>
        <v>7900</v>
      </c>
      <c r="E9" s="13"/>
      <c r="F9" s="13"/>
      <c r="G9" s="13"/>
      <c r="H9" s="17">
        <v>7900</v>
      </c>
      <c r="I9" s="13">
        <f t="shared" si="1"/>
        <v>7900</v>
      </c>
      <c r="J9" s="20"/>
      <c r="K9" s="20"/>
      <c r="L9" s="13"/>
      <c r="M9" s="14">
        <f>H9/C9*100</f>
        <v>100</v>
      </c>
      <c r="N9" s="23" t="s">
        <v>44</v>
      </c>
      <c r="P9" s="2"/>
    </row>
    <row r="10" spans="1:16" s="12" customFormat="1" ht="68.25" customHeight="1">
      <c r="A10" s="57" t="s">
        <v>6</v>
      </c>
      <c r="B10" s="58"/>
      <c r="C10" s="21">
        <f t="shared" ref="C10:L10" si="2">SUM(C7:C9)</f>
        <v>589325.72</v>
      </c>
      <c r="D10" s="21">
        <f t="shared" si="2"/>
        <v>589325.72</v>
      </c>
      <c r="E10" s="21">
        <f t="shared" si="2"/>
        <v>0</v>
      </c>
      <c r="F10" s="21">
        <f t="shared" si="2"/>
        <v>0</v>
      </c>
      <c r="G10" s="21">
        <f t="shared" si="2"/>
        <v>0</v>
      </c>
      <c r="H10" s="21">
        <f t="shared" si="2"/>
        <v>547325.72</v>
      </c>
      <c r="I10" s="21">
        <f t="shared" si="2"/>
        <v>547325.72</v>
      </c>
      <c r="J10" s="21">
        <f t="shared" si="2"/>
        <v>0</v>
      </c>
      <c r="K10" s="21">
        <f t="shared" si="2"/>
        <v>0</v>
      </c>
      <c r="L10" s="15">
        <f t="shared" si="2"/>
        <v>0</v>
      </c>
      <c r="M10" s="16">
        <f>H10/C10*100</f>
        <v>92.873211099627554</v>
      </c>
      <c r="N10" s="24"/>
    </row>
    <row r="11" spans="1:16" ht="100.5" customHeight="1">
      <c r="A11" s="27"/>
      <c r="B11" s="26" t="s">
        <v>45</v>
      </c>
      <c r="C11" s="17">
        <v>306000</v>
      </c>
      <c r="D11" s="13">
        <f>C11</f>
        <v>306000</v>
      </c>
      <c r="E11" s="13"/>
      <c r="F11" s="13"/>
      <c r="G11" s="13"/>
      <c r="H11" s="17">
        <v>304694.46999999997</v>
      </c>
      <c r="I11" s="13">
        <f>H11</f>
        <v>304694.46999999997</v>
      </c>
      <c r="J11" s="20"/>
      <c r="K11" s="20"/>
      <c r="L11" s="13"/>
      <c r="M11" s="14">
        <f>H11/C11*100</f>
        <v>99.573356209150319</v>
      </c>
      <c r="N11" s="23" t="s">
        <v>44</v>
      </c>
      <c r="P11" s="2"/>
    </row>
    <row r="12" spans="1:16" s="2" customFormat="1" ht="100.5" customHeight="1">
      <c r="A12" s="28"/>
      <c r="B12" s="26" t="s">
        <v>46</v>
      </c>
      <c r="C12" s="17">
        <v>31600</v>
      </c>
      <c r="D12" s="13">
        <f t="shared" ref="D12" si="3">C12</f>
        <v>31600</v>
      </c>
      <c r="E12" s="13"/>
      <c r="F12" s="13"/>
      <c r="G12" s="13"/>
      <c r="H12" s="17">
        <v>31600</v>
      </c>
      <c r="I12" s="13">
        <f t="shared" ref="I12" si="4">H12</f>
        <v>31600</v>
      </c>
      <c r="J12" s="20"/>
      <c r="K12" s="20"/>
      <c r="L12" s="13"/>
      <c r="M12" s="14">
        <f t="shared" ref="M12:M50" si="5">H12/C12*100</f>
        <v>100</v>
      </c>
      <c r="N12" s="23" t="s">
        <v>44</v>
      </c>
    </row>
    <row r="13" spans="1:16" s="2" customFormat="1" ht="65.25" customHeight="1">
      <c r="A13" s="61" t="s">
        <v>7</v>
      </c>
      <c r="B13" s="58"/>
      <c r="C13" s="21">
        <f>SUM(C11:C12)</f>
        <v>337600</v>
      </c>
      <c r="D13" s="21">
        <f t="shared" ref="D13:L13" si="6">SUM(D11:D12)</f>
        <v>337600</v>
      </c>
      <c r="E13" s="21">
        <f t="shared" si="6"/>
        <v>0</v>
      </c>
      <c r="F13" s="21">
        <f t="shared" si="6"/>
        <v>0</v>
      </c>
      <c r="G13" s="21">
        <f t="shared" si="6"/>
        <v>0</v>
      </c>
      <c r="H13" s="21">
        <f t="shared" si="6"/>
        <v>336294.47</v>
      </c>
      <c r="I13" s="21">
        <f t="shared" si="6"/>
        <v>336294.47</v>
      </c>
      <c r="J13" s="21">
        <f t="shared" si="6"/>
        <v>0</v>
      </c>
      <c r="K13" s="21">
        <f t="shared" si="6"/>
        <v>0</v>
      </c>
      <c r="L13" s="15">
        <f t="shared" si="6"/>
        <v>0</v>
      </c>
      <c r="M13" s="16">
        <f t="shared" si="5"/>
        <v>99.613290876777242</v>
      </c>
      <c r="N13" s="25"/>
    </row>
    <row r="14" spans="1:16" ht="88.5" customHeight="1">
      <c r="A14" s="27"/>
      <c r="B14" s="26" t="s">
        <v>23</v>
      </c>
      <c r="C14" s="38">
        <v>144300</v>
      </c>
      <c r="D14" s="13">
        <f>C14-E14-F14</f>
        <v>144300</v>
      </c>
      <c r="E14" s="13"/>
      <c r="F14" s="13"/>
      <c r="G14" s="13"/>
      <c r="H14" s="17">
        <v>144300</v>
      </c>
      <c r="I14" s="13">
        <f>H14-J14-K14</f>
        <v>144300</v>
      </c>
      <c r="J14" s="13"/>
      <c r="K14" s="13"/>
      <c r="L14" s="13"/>
      <c r="M14" s="14">
        <f t="shared" si="5"/>
        <v>100</v>
      </c>
      <c r="N14" s="23" t="s">
        <v>44</v>
      </c>
      <c r="P14" s="2"/>
    </row>
    <row r="15" spans="1:16" ht="88.5" customHeight="1">
      <c r="A15" s="27"/>
      <c r="B15" s="26" t="s">
        <v>24</v>
      </c>
      <c r="C15" s="38">
        <v>1092423.3899999999</v>
      </c>
      <c r="D15" s="13">
        <f t="shared" ref="D15:D20" si="7">C15-E15-F15</f>
        <v>492723.3899999999</v>
      </c>
      <c r="E15" s="13">
        <v>599700</v>
      </c>
      <c r="F15" s="13"/>
      <c r="G15" s="13"/>
      <c r="H15" s="17">
        <v>1092423.3899999999</v>
      </c>
      <c r="I15" s="13">
        <f t="shared" ref="I15:I20" si="8">H15-J15-K15</f>
        <v>492723.3899999999</v>
      </c>
      <c r="J15" s="13">
        <v>599700</v>
      </c>
      <c r="K15" s="13"/>
      <c r="L15" s="13"/>
      <c r="M15" s="14">
        <f t="shared" si="5"/>
        <v>100</v>
      </c>
      <c r="N15" s="23" t="s">
        <v>44</v>
      </c>
      <c r="P15" s="2"/>
    </row>
    <row r="16" spans="1:16" ht="78" customHeight="1">
      <c r="A16" s="27"/>
      <c r="B16" s="26" t="s">
        <v>25</v>
      </c>
      <c r="C16" s="38">
        <v>206617.2</v>
      </c>
      <c r="D16" s="13">
        <f t="shared" si="7"/>
        <v>206617.2</v>
      </c>
      <c r="E16" s="13">
        <v>0</v>
      </c>
      <c r="F16" s="13"/>
      <c r="G16" s="13"/>
      <c r="H16" s="17">
        <v>206617.2</v>
      </c>
      <c r="I16" s="13">
        <f t="shared" si="8"/>
        <v>206617.2</v>
      </c>
      <c r="J16" s="13">
        <v>0</v>
      </c>
      <c r="K16" s="13"/>
      <c r="L16" s="13"/>
      <c r="M16" s="14">
        <f t="shared" si="5"/>
        <v>100</v>
      </c>
      <c r="N16" s="23" t="s">
        <v>44</v>
      </c>
      <c r="P16" s="2"/>
    </row>
    <row r="17" spans="1:16" ht="77.25" customHeight="1">
      <c r="A17" s="27"/>
      <c r="B17" s="26" t="s">
        <v>26</v>
      </c>
      <c r="C17" s="38">
        <v>1484500</v>
      </c>
      <c r="D17" s="13">
        <f t="shared" si="7"/>
        <v>200000</v>
      </c>
      <c r="E17" s="13">
        <v>0</v>
      </c>
      <c r="F17" s="20">
        <v>1284500</v>
      </c>
      <c r="G17" s="13"/>
      <c r="H17" s="17">
        <v>1480000</v>
      </c>
      <c r="I17" s="13">
        <f t="shared" si="8"/>
        <v>195500</v>
      </c>
      <c r="J17" s="13">
        <v>0</v>
      </c>
      <c r="K17" s="20">
        <v>1284500</v>
      </c>
      <c r="L17" s="13"/>
      <c r="M17" s="14">
        <f t="shared" si="5"/>
        <v>99.6968676321994</v>
      </c>
      <c r="N17" s="23" t="s">
        <v>44</v>
      </c>
      <c r="P17" s="2"/>
    </row>
    <row r="18" spans="1:16" ht="77.25" customHeight="1">
      <c r="A18" s="27"/>
      <c r="B18" s="26" t="s">
        <v>27</v>
      </c>
      <c r="C18" s="38">
        <v>418500</v>
      </c>
      <c r="D18" s="13">
        <f t="shared" si="7"/>
        <v>45902.479999999981</v>
      </c>
      <c r="E18" s="13"/>
      <c r="F18" s="13">
        <v>372597.52</v>
      </c>
      <c r="G18" s="13"/>
      <c r="H18" s="17">
        <v>418500</v>
      </c>
      <c r="I18" s="13">
        <f t="shared" si="8"/>
        <v>45902.479999999981</v>
      </c>
      <c r="J18" s="13"/>
      <c r="K18" s="13">
        <v>372597.52</v>
      </c>
      <c r="L18" s="13"/>
      <c r="M18" s="14">
        <f t="shared" si="5"/>
        <v>100</v>
      </c>
      <c r="N18" s="23" t="s">
        <v>44</v>
      </c>
      <c r="P18" s="2"/>
    </row>
    <row r="19" spans="1:16" ht="77.25" customHeight="1">
      <c r="A19" s="27"/>
      <c r="B19" s="26" t="s">
        <v>53</v>
      </c>
      <c r="C19" s="38">
        <v>322461.77</v>
      </c>
      <c r="D19" s="13">
        <f t="shared" si="7"/>
        <v>38419.010000000009</v>
      </c>
      <c r="E19" s="13"/>
      <c r="F19" s="13">
        <v>284042.76</v>
      </c>
      <c r="G19" s="13"/>
      <c r="H19" s="17">
        <v>322461.77</v>
      </c>
      <c r="I19" s="13">
        <f t="shared" si="8"/>
        <v>38419.020000000019</v>
      </c>
      <c r="J19" s="13"/>
      <c r="K19" s="13">
        <v>284042.75</v>
      </c>
      <c r="L19" s="13"/>
      <c r="M19" s="14">
        <f t="shared" si="5"/>
        <v>100</v>
      </c>
      <c r="N19" s="23" t="s">
        <v>44</v>
      </c>
      <c r="P19" s="2"/>
    </row>
    <row r="20" spans="1:16" ht="88.5" customHeight="1">
      <c r="A20" s="27"/>
      <c r="B20" s="26" t="s">
        <v>47</v>
      </c>
      <c r="C20" s="38">
        <v>421058</v>
      </c>
      <c r="D20" s="13">
        <f t="shared" si="7"/>
        <v>21058</v>
      </c>
      <c r="E20" s="13"/>
      <c r="F20" s="13">
        <v>400000</v>
      </c>
      <c r="G20" s="13"/>
      <c r="H20" s="17">
        <v>418952.7</v>
      </c>
      <c r="I20" s="13">
        <f t="shared" si="8"/>
        <v>20951.880000000005</v>
      </c>
      <c r="J20" s="13"/>
      <c r="K20" s="13">
        <v>398000.82</v>
      </c>
      <c r="L20" s="13"/>
      <c r="M20" s="14">
        <f t="shared" si="5"/>
        <v>99.499997625030275</v>
      </c>
      <c r="N20" s="23" t="s">
        <v>44</v>
      </c>
      <c r="P20" s="2"/>
    </row>
    <row r="21" spans="1:16" s="2" customFormat="1" ht="53.25" customHeight="1">
      <c r="A21" s="61" t="s">
        <v>8</v>
      </c>
      <c r="B21" s="58"/>
      <c r="C21" s="21">
        <f t="shared" ref="C21:L21" si="9">SUM(C14:C20)</f>
        <v>4089860.36</v>
      </c>
      <c r="D21" s="21">
        <f t="shared" si="9"/>
        <v>1149020.0799999998</v>
      </c>
      <c r="E21" s="21">
        <f t="shared" si="9"/>
        <v>599700</v>
      </c>
      <c r="F21" s="21">
        <f t="shared" si="9"/>
        <v>2341140.2800000003</v>
      </c>
      <c r="G21" s="21">
        <f t="shared" si="9"/>
        <v>0</v>
      </c>
      <c r="H21" s="21">
        <f t="shared" si="9"/>
        <v>4083255.06</v>
      </c>
      <c r="I21" s="21">
        <f t="shared" si="9"/>
        <v>1144413.9699999997</v>
      </c>
      <c r="J21" s="21">
        <f t="shared" si="9"/>
        <v>599700</v>
      </c>
      <c r="K21" s="21">
        <f t="shared" si="9"/>
        <v>2339141.09</v>
      </c>
      <c r="L21" s="15">
        <f t="shared" si="9"/>
        <v>0</v>
      </c>
      <c r="M21" s="16">
        <f t="shared" si="5"/>
        <v>99.83849570844518</v>
      </c>
      <c r="N21" s="25"/>
    </row>
    <row r="22" spans="1:16" ht="94.5" customHeight="1">
      <c r="A22" s="28"/>
      <c r="B22" s="26" t="s">
        <v>54</v>
      </c>
      <c r="C22" s="38">
        <v>6726191.1200000001</v>
      </c>
      <c r="D22" s="20">
        <f>C22-E22-F22</f>
        <v>6726191.1200000001</v>
      </c>
      <c r="E22" s="20"/>
      <c r="F22" s="20"/>
      <c r="G22" s="20"/>
      <c r="H22" s="17">
        <v>6660928.5099999998</v>
      </c>
      <c r="I22" s="20">
        <f>H22-J22-K22</f>
        <v>6660928.5099999998</v>
      </c>
      <c r="J22" s="20"/>
      <c r="K22" s="20"/>
      <c r="L22" s="13"/>
      <c r="M22" s="14">
        <f t="shared" si="5"/>
        <v>99.029724121190299</v>
      </c>
      <c r="N22" s="23" t="s">
        <v>44</v>
      </c>
      <c r="P22" s="2"/>
    </row>
    <row r="23" spans="1:16" s="2" customFormat="1" ht="73.5" customHeight="1">
      <c r="A23" s="33"/>
      <c r="B23" s="26" t="s">
        <v>28</v>
      </c>
      <c r="C23" s="38">
        <v>404802.32</v>
      </c>
      <c r="D23" s="20">
        <f t="shared" ref="D23:D34" si="10">C23-E23-F23</f>
        <v>404802.32</v>
      </c>
      <c r="E23" s="20"/>
      <c r="F23" s="20"/>
      <c r="G23" s="20"/>
      <c r="H23" s="17">
        <v>402020.96</v>
      </c>
      <c r="I23" s="20">
        <f t="shared" ref="I23:I34" si="11">H23-J23-K23</f>
        <v>402020.96</v>
      </c>
      <c r="J23" s="20"/>
      <c r="K23" s="20"/>
      <c r="L23" s="13"/>
      <c r="M23" s="14">
        <f t="shared" si="5"/>
        <v>99.312909076212804</v>
      </c>
      <c r="N23" s="23" t="s">
        <v>44</v>
      </c>
    </row>
    <row r="24" spans="1:16" ht="76.5" customHeight="1">
      <c r="A24" s="29"/>
      <c r="B24" s="26" t="s">
        <v>29</v>
      </c>
      <c r="C24" s="38">
        <v>1036141.83</v>
      </c>
      <c r="D24" s="20">
        <f t="shared" si="10"/>
        <v>1036141.83</v>
      </c>
      <c r="E24" s="20"/>
      <c r="F24" s="20"/>
      <c r="G24" s="20"/>
      <c r="H24" s="17">
        <v>1036141.83</v>
      </c>
      <c r="I24" s="20">
        <f t="shared" si="11"/>
        <v>1036141.83</v>
      </c>
      <c r="J24" s="20"/>
      <c r="K24" s="20"/>
      <c r="L24" s="13"/>
      <c r="M24" s="14">
        <f t="shared" si="5"/>
        <v>100</v>
      </c>
      <c r="N24" s="23" t="s">
        <v>44</v>
      </c>
      <c r="P24" s="2"/>
    </row>
    <row r="25" spans="1:16" ht="75.75" customHeight="1">
      <c r="A25" s="29"/>
      <c r="B25" s="26" t="s">
        <v>30</v>
      </c>
      <c r="C25" s="38">
        <v>3162345.17</v>
      </c>
      <c r="D25" s="20">
        <f t="shared" si="10"/>
        <v>3162345.17</v>
      </c>
      <c r="E25" s="20"/>
      <c r="F25" s="20"/>
      <c r="G25" s="20"/>
      <c r="H25" s="17">
        <v>2842954.51</v>
      </c>
      <c r="I25" s="20">
        <f t="shared" si="11"/>
        <v>2842954.51</v>
      </c>
      <c r="J25" s="20"/>
      <c r="K25" s="20"/>
      <c r="L25" s="13"/>
      <c r="M25" s="14">
        <f t="shared" si="5"/>
        <v>89.900196125649373</v>
      </c>
      <c r="N25" s="23" t="s">
        <v>44</v>
      </c>
      <c r="P25" s="2"/>
    </row>
    <row r="26" spans="1:16" ht="75.75" customHeight="1">
      <c r="A26" s="29"/>
      <c r="B26" s="26" t="s">
        <v>31</v>
      </c>
      <c r="C26" s="38">
        <v>9940</v>
      </c>
      <c r="D26" s="20">
        <f t="shared" si="10"/>
        <v>9940</v>
      </c>
      <c r="E26" s="20"/>
      <c r="F26" s="20"/>
      <c r="G26" s="20"/>
      <c r="H26" s="17">
        <v>9940</v>
      </c>
      <c r="I26" s="20">
        <f t="shared" si="11"/>
        <v>9940</v>
      </c>
      <c r="J26" s="20"/>
      <c r="K26" s="20"/>
      <c r="L26" s="13"/>
      <c r="M26" s="14">
        <f t="shared" si="5"/>
        <v>100</v>
      </c>
      <c r="N26" s="23" t="s">
        <v>44</v>
      </c>
      <c r="P26" s="2"/>
    </row>
    <row r="27" spans="1:16" ht="80.25" customHeight="1">
      <c r="A27" s="29"/>
      <c r="B27" s="26" t="s">
        <v>32</v>
      </c>
      <c r="C27" s="38">
        <v>126310</v>
      </c>
      <c r="D27" s="20">
        <f t="shared" si="10"/>
        <v>126310</v>
      </c>
      <c r="E27" s="20"/>
      <c r="F27" s="20"/>
      <c r="G27" s="20"/>
      <c r="H27" s="17">
        <v>126310</v>
      </c>
      <c r="I27" s="20">
        <f t="shared" si="11"/>
        <v>126310</v>
      </c>
      <c r="J27" s="20"/>
      <c r="K27" s="20"/>
      <c r="L27" s="13"/>
      <c r="M27" s="14">
        <f t="shared" si="5"/>
        <v>100</v>
      </c>
      <c r="N27" s="23" t="s">
        <v>44</v>
      </c>
      <c r="P27" s="2"/>
    </row>
    <row r="28" spans="1:16" ht="80.25" customHeight="1">
      <c r="A28" s="29"/>
      <c r="B28" s="26" t="s">
        <v>33</v>
      </c>
      <c r="C28" s="38">
        <v>1018794.54</v>
      </c>
      <c r="D28" s="20">
        <f t="shared" ref="D28:D31" si="12">C28-E28-F28</f>
        <v>1018794.54</v>
      </c>
      <c r="E28" s="20"/>
      <c r="F28" s="20"/>
      <c r="G28" s="20"/>
      <c r="H28" s="17">
        <v>1018794.54</v>
      </c>
      <c r="I28" s="20">
        <f t="shared" ref="I28:I31" si="13">H28-J28-K28</f>
        <v>1018794.54</v>
      </c>
      <c r="J28" s="20"/>
      <c r="K28" s="20"/>
      <c r="L28" s="13"/>
      <c r="M28" s="14">
        <f t="shared" ref="M28:M31" si="14">H28/C28*100</f>
        <v>100</v>
      </c>
      <c r="N28" s="23" t="s">
        <v>44</v>
      </c>
      <c r="P28" s="2"/>
    </row>
    <row r="29" spans="1:16" ht="80.25" customHeight="1">
      <c r="A29" s="29"/>
      <c r="B29" s="26" t="s">
        <v>34</v>
      </c>
      <c r="C29" s="38">
        <v>40000</v>
      </c>
      <c r="D29" s="20">
        <f t="shared" si="12"/>
        <v>40000</v>
      </c>
      <c r="E29" s="20"/>
      <c r="F29" s="20"/>
      <c r="G29" s="20"/>
      <c r="H29" s="17">
        <v>40000</v>
      </c>
      <c r="I29" s="20">
        <f t="shared" si="13"/>
        <v>40000</v>
      </c>
      <c r="J29" s="20"/>
      <c r="K29" s="20"/>
      <c r="L29" s="13"/>
      <c r="M29" s="14">
        <f t="shared" si="14"/>
        <v>100</v>
      </c>
      <c r="N29" s="23" t="s">
        <v>44</v>
      </c>
      <c r="P29" s="2"/>
    </row>
    <row r="30" spans="1:16" ht="80.25" customHeight="1">
      <c r="A30" s="29"/>
      <c r="B30" s="26" t="s">
        <v>35</v>
      </c>
      <c r="C30" s="38">
        <v>781500</v>
      </c>
      <c r="D30" s="20">
        <f t="shared" si="12"/>
        <v>85717.520000000019</v>
      </c>
      <c r="E30" s="20"/>
      <c r="F30" s="20">
        <v>695782.48</v>
      </c>
      <c r="G30" s="20"/>
      <c r="H30" s="17">
        <v>781500</v>
      </c>
      <c r="I30" s="20">
        <f t="shared" si="13"/>
        <v>85717.520000000019</v>
      </c>
      <c r="J30" s="20"/>
      <c r="K30" s="20">
        <v>695782.48</v>
      </c>
      <c r="L30" s="13"/>
      <c r="M30" s="14">
        <f t="shared" si="14"/>
        <v>100</v>
      </c>
      <c r="N30" s="23" t="s">
        <v>44</v>
      </c>
      <c r="P30" s="2"/>
    </row>
    <row r="31" spans="1:16" ht="80.25" customHeight="1">
      <c r="A31" s="29"/>
      <c r="B31" s="26" t="s">
        <v>56</v>
      </c>
      <c r="C31" s="38">
        <v>377538.23</v>
      </c>
      <c r="D31" s="20">
        <f t="shared" si="12"/>
        <v>44980.989999999991</v>
      </c>
      <c r="E31" s="20"/>
      <c r="F31" s="20">
        <v>332557.24</v>
      </c>
      <c r="G31" s="20"/>
      <c r="H31" s="17">
        <v>209388.23</v>
      </c>
      <c r="I31" s="20">
        <f t="shared" si="13"/>
        <v>24947.110000000015</v>
      </c>
      <c r="J31" s="20"/>
      <c r="K31" s="20">
        <v>184441.12</v>
      </c>
      <c r="L31" s="13"/>
      <c r="M31" s="14">
        <f t="shared" si="14"/>
        <v>55.461464127752045</v>
      </c>
      <c r="N31" s="23" t="s">
        <v>44</v>
      </c>
      <c r="P31" s="2"/>
    </row>
    <row r="32" spans="1:16" ht="78" customHeight="1">
      <c r="A32" s="29"/>
      <c r="B32" s="26" t="s">
        <v>55</v>
      </c>
      <c r="C32" s="38">
        <v>3055095.36</v>
      </c>
      <c r="D32" s="20">
        <f t="shared" si="10"/>
        <v>1855095.3599999999</v>
      </c>
      <c r="E32" s="20"/>
      <c r="F32" s="20">
        <v>1200000</v>
      </c>
      <c r="G32" s="20"/>
      <c r="H32" s="17">
        <v>2055403.66</v>
      </c>
      <c r="I32" s="20">
        <f t="shared" si="11"/>
        <v>1803978.5799999998</v>
      </c>
      <c r="J32" s="20"/>
      <c r="K32" s="20">
        <v>251425.08</v>
      </c>
      <c r="L32" s="13"/>
      <c r="M32" s="14">
        <f t="shared" si="5"/>
        <v>67.277888831594453</v>
      </c>
      <c r="N32" s="23" t="s">
        <v>44</v>
      </c>
      <c r="P32" s="2"/>
    </row>
    <row r="33" spans="1:16" ht="88.5" customHeight="1">
      <c r="A33" s="29"/>
      <c r="B33" s="26" t="s">
        <v>57</v>
      </c>
      <c r="C33" s="38">
        <v>85000</v>
      </c>
      <c r="D33" s="20">
        <f t="shared" si="10"/>
        <v>7700</v>
      </c>
      <c r="E33" s="20"/>
      <c r="F33" s="20">
        <v>77300</v>
      </c>
      <c r="G33" s="20"/>
      <c r="H33" s="17">
        <v>85000</v>
      </c>
      <c r="I33" s="20">
        <f t="shared" si="11"/>
        <v>7700</v>
      </c>
      <c r="J33" s="20"/>
      <c r="K33" s="20">
        <v>77300</v>
      </c>
      <c r="L33" s="13"/>
      <c r="M33" s="14">
        <f t="shared" si="5"/>
        <v>100</v>
      </c>
      <c r="N33" s="23" t="s">
        <v>44</v>
      </c>
      <c r="P33" s="2"/>
    </row>
    <row r="34" spans="1:16" ht="88.5" customHeight="1">
      <c r="A34" s="29"/>
      <c r="B34" s="26" t="s">
        <v>58</v>
      </c>
      <c r="C34" s="39">
        <v>231096848.99000001</v>
      </c>
      <c r="D34" s="20">
        <f t="shared" si="10"/>
        <v>0</v>
      </c>
      <c r="E34" s="20">
        <v>10223504.33</v>
      </c>
      <c r="F34" s="20">
        <v>220873344.66</v>
      </c>
      <c r="G34" s="20"/>
      <c r="H34" s="40">
        <v>230212399.72999999</v>
      </c>
      <c r="I34" s="20">
        <f t="shared" si="11"/>
        <v>0</v>
      </c>
      <c r="J34" s="20">
        <v>10223504.33</v>
      </c>
      <c r="K34" s="20">
        <v>219988895.40000001</v>
      </c>
      <c r="L34" s="13"/>
      <c r="M34" s="14">
        <f t="shared" si="5"/>
        <v>99.617281990704114</v>
      </c>
      <c r="N34" s="23" t="s">
        <v>44</v>
      </c>
      <c r="P34" s="41"/>
    </row>
    <row r="35" spans="1:16" s="12" customFormat="1" ht="61.5" customHeight="1">
      <c r="A35" s="57" t="s">
        <v>9</v>
      </c>
      <c r="B35" s="59"/>
      <c r="C35" s="21">
        <f t="shared" ref="C35:L35" si="15">SUM(C22:C34)</f>
        <v>247920507.56</v>
      </c>
      <c r="D35" s="21">
        <f t="shared" si="15"/>
        <v>14518018.85</v>
      </c>
      <c r="E35" s="21">
        <f t="shared" si="15"/>
        <v>10223504.33</v>
      </c>
      <c r="F35" s="21">
        <f t="shared" si="15"/>
        <v>223178984.38</v>
      </c>
      <c r="G35" s="21">
        <f t="shared" si="15"/>
        <v>0</v>
      </c>
      <c r="H35" s="21">
        <f t="shared" si="15"/>
        <v>245480781.97</v>
      </c>
      <c r="I35" s="21">
        <f t="shared" si="15"/>
        <v>14059433.559999997</v>
      </c>
      <c r="J35" s="21">
        <f t="shared" si="15"/>
        <v>10223504.33</v>
      </c>
      <c r="K35" s="21">
        <f t="shared" si="15"/>
        <v>221197844.08000001</v>
      </c>
      <c r="L35" s="15">
        <f t="shared" si="15"/>
        <v>0</v>
      </c>
      <c r="M35" s="16">
        <f t="shared" si="5"/>
        <v>99.015924251683956</v>
      </c>
      <c r="N35" s="24"/>
    </row>
    <row r="36" spans="1:16" s="2" customFormat="1" ht="88.5" customHeight="1">
      <c r="A36" s="33"/>
      <c r="B36" s="26" t="s">
        <v>36</v>
      </c>
      <c r="C36" s="38">
        <v>4847103.37</v>
      </c>
      <c r="D36" s="20">
        <f>C36-E36-F36</f>
        <v>4747103.37</v>
      </c>
      <c r="E36" s="20">
        <v>100000</v>
      </c>
      <c r="F36" s="20"/>
      <c r="G36" s="20"/>
      <c r="H36" s="17">
        <v>4823728.16</v>
      </c>
      <c r="I36" s="20">
        <f>H36-J36-K36</f>
        <v>4723728.16</v>
      </c>
      <c r="J36" s="20">
        <v>100000</v>
      </c>
      <c r="K36" s="20"/>
      <c r="L36" s="13"/>
      <c r="M36" s="14">
        <f t="shared" si="5"/>
        <v>99.517748885970221</v>
      </c>
      <c r="N36" s="23" t="s">
        <v>44</v>
      </c>
    </row>
    <row r="37" spans="1:16" ht="88.5" customHeight="1">
      <c r="A37" s="29"/>
      <c r="B37" s="26" t="s">
        <v>37</v>
      </c>
      <c r="C37" s="38">
        <v>1371385.36</v>
      </c>
      <c r="D37" s="20">
        <f t="shared" ref="D37:D40" si="16">C37-E37-F37</f>
        <v>1371385.36</v>
      </c>
      <c r="E37" s="20"/>
      <c r="F37" s="20"/>
      <c r="G37" s="20"/>
      <c r="H37" s="17">
        <v>1364210.69</v>
      </c>
      <c r="I37" s="20">
        <f t="shared" ref="I37:I40" si="17">H37-J37-K37</f>
        <v>1364210.69</v>
      </c>
      <c r="J37" s="20"/>
      <c r="K37" s="20"/>
      <c r="L37" s="13"/>
      <c r="M37" s="14">
        <f t="shared" si="5"/>
        <v>99.476830494967501</v>
      </c>
      <c r="N37" s="23" t="s">
        <v>44</v>
      </c>
      <c r="P37" s="2"/>
    </row>
    <row r="38" spans="1:16" ht="88.5" customHeight="1">
      <c r="A38" s="29"/>
      <c r="B38" s="26" t="s">
        <v>38</v>
      </c>
      <c r="C38" s="38">
        <v>843852</v>
      </c>
      <c r="D38" s="20">
        <f t="shared" si="16"/>
        <v>303702</v>
      </c>
      <c r="E38" s="20">
        <v>540150</v>
      </c>
      <c r="F38" s="20"/>
      <c r="G38" s="20"/>
      <c r="H38" s="17">
        <v>843852</v>
      </c>
      <c r="I38" s="20">
        <f t="shared" si="17"/>
        <v>303702</v>
      </c>
      <c r="J38" s="20">
        <v>540150</v>
      </c>
      <c r="K38" s="20"/>
      <c r="L38" s="13"/>
      <c r="M38" s="14">
        <f t="shared" si="5"/>
        <v>100</v>
      </c>
      <c r="N38" s="23" t="s">
        <v>44</v>
      </c>
      <c r="P38" s="2"/>
    </row>
    <row r="39" spans="1:16" ht="88.5" customHeight="1">
      <c r="A39" s="29"/>
      <c r="B39" s="26" t="s">
        <v>40</v>
      </c>
      <c r="C39" s="38">
        <v>3240000</v>
      </c>
      <c r="D39" s="20">
        <f t="shared" si="16"/>
        <v>1620000</v>
      </c>
      <c r="E39" s="20"/>
      <c r="F39" s="20">
        <v>1620000</v>
      </c>
      <c r="G39" s="20"/>
      <c r="H39" s="17">
        <v>3240000</v>
      </c>
      <c r="I39" s="20">
        <f t="shared" si="17"/>
        <v>1620000</v>
      </c>
      <c r="J39" s="20"/>
      <c r="K39" s="20">
        <v>1620000</v>
      </c>
      <c r="L39" s="13"/>
      <c r="M39" s="14">
        <f t="shared" si="5"/>
        <v>100</v>
      </c>
      <c r="N39" s="23" t="s">
        <v>44</v>
      </c>
      <c r="P39" s="2"/>
    </row>
    <row r="40" spans="1:16" ht="88.5" customHeight="1">
      <c r="A40" s="29"/>
      <c r="B40" s="26" t="s">
        <v>39</v>
      </c>
      <c r="C40" s="38">
        <v>452636.67</v>
      </c>
      <c r="D40" s="20">
        <f t="shared" si="16"/>
        <v>22636.669999999984</v>
      </c>
      <c r="E40" s="20"/>
      <c r="F40" s="20">
        <v>430000</v>
      </c>
      <c r="G40" s="20"/>
      <c r="H40" s="17">
        <v>452636</v>
      </c>
      <c r="I40" s="20">
        <f t="shared" si="17"/>
        <v>22636.669999999984</v>
      </c>
      <c r="J40" s="20"/>
      <c r="K40" s="20">
        <v>429999.33</v>
      </c>
      <c r="L40" s="13"/>
      <c r="M40" s="14">
        <f t="shared" si="5"/>
        <v>99.999851978409097</v>
      </c>
      <c r="N40" s="23" t="s">
        <v>44</v>
      </c>
      <c r="P40" s="2"/>
    </row>
    <row r="41" spans="1:16" s="12" customFormat="1" ht="69.75" customHeight="1">
      <c r="A41" s="57" t="s">
        <v>10</v>
      </c>
      <c r="B41" s="59"/>
      <c r="C41" s="21">
        <f>SUM(C36:C40)</f>
        <v>10754977.4</v>
      </c>
      <c r="D41" s="21">
        <f t="shared" ref="D41:L41" si="18">SUM(D36:D40)</f>
        <v>8064827.4000000004</v>
      </c>
      <c r="E41" s="21">
        <f t="shared" si="18"/>
        <v>640150</v>
      </c>
      <c r="F41" s="21">
        <f t="shared" si="18"/>
        <v>2050000</v>
      </c>
      <c r="G41" s="21">
        <f t="shared" si="18"/>
        <v>0</v>
      </c>
      <c r="H41" s="21">
        <f t="shared" si="18"/>
        <v>10724426.85</v>
      </c>
      <c r="I41" s="21">
        <f t="shared" si="18"/>
        <v>8034277.5199999996</v>
      </c>
      <c r="J41" s="21">
        <f t="shared" si="18"/>
        <v>640150</v>
      </c>
      <c r="K41" s="21">
        <f t="shared" si="18"/>
        <v>2049999.33</v>
      </c>
      <c r="L41" s="15">
        <f t="shared" si="18"/>
        <v>0</v>
      </c>
      <c r="M41" s="16">
        <f t="shared" si="5"/>
        <v>99.715940360785865</v>
      </c>
      <c r="N41" s="24"/>
    </row>
    <row r="42" spans="1:16" s="2" customFormat="1" ht="88.5" customHeight="1">
      <c r="A42" s="33"/>
      <c r="B42" s="26" t="s">
        <v>41</v>
      </c>
      <c r="C42" s="38">
        <v>4832395.0999999996</v>
      </c>
      <c r="D42" s="20">
        <f>C42-E42-F42</f>
        <v>4527395.0999999996</v>
      </c>
      <c r="E42" s="20">
        <v>305000</v>
      </c>
      <c r="F42" s="20"/>
      <c r="G42" s="20"/>
      <c r="H42" s="17">
        <v>4812282.03</v>
      </c>
      <c r="I42" s="20">
        <f>H42-J42-K42</f>
        <v>4507282.03</v>
      </c>
      <c r="J42" s="20">
        <v>305000</v>
      </c>
      <c r="K42" s="20"/>
      <c r="L42" s="13"/>
      <c r="M42" s="14">
        <f t="shared" si="5"/>
        <v>99.583786723068243</v>
      </c>
      <c r="N42" s="23" t="s">
        <v>44</v>
      </c>
    </row>
    <row r="43" spans="1:16" s="2" customFormat="1" ht="88.5" customHeight="1">
      <c r="A43" s="33"/>
      <c r="B43" s="26" t="s">
        <v>42</v>
      </c>
      <c r="C43" s="38">
        <v>222144.01</v>
      </c>
      <c r="D43" s="20">
        <f>C43-E43-F43</f>
        <v>222144.01</v>
      </c>
      <c r="E43" s="20">
        <v>0</v>
      </c>
      <c r="F43" s="20"/>
      <c r="G43" s="20"/>
      <c r="H43" s="17">
        <v>195543.81</v>
      </c>
      <c r="I43" s="20">
        <f t="shared" ref="I43:I44" si="19">H43-J43-K43</f>
        <v>195543.81</v>
      </c>
      <c r="J43" s="20">
        <v>0</v>
      </c>
      <c r="K43" s="20"/>
      <c r="L43" s="13"/>
      <c r="M43" s="14">
        <f t="shared" ref="M43:M44" si="20">H43/C43*100</f>
        <v>88.025695583689156</v>
      </c>
      <c r="N43" s="23" t="s">
        <v>44</v>
      </c>
    </row>
    <row r="44" spans="1:16" ht="81.75" customHeight="1">
      <c r="A44" s="29"/>
      <c r="B44" s="26" t="s">
        <v>43</v>
      </c>
      <c r="C44" s="38">
        <v>161100.71</v>
      </c>
      <c r="D44" s="20">
        <f t="shared" ref="D44" si="21">C44-E44-F44</f>
        <v>133089.69</v>
      </c>
      <c r="E44" s="20">
        <v>28011.02</v>
      </c>
      <c r="F44" s="20"/>
      <c r="G44" s="20"/>
      <c r="H44" s="17">
        <v>161100.71</v>
      </c>
      <c r="I44" s="20">
        <f t="shared" si="19"/>
        <v>133089.69</v>
      </c>
      <c r="J44" s="20">
        <v>28011.02</v>
      </c>
      <c r="K44" s="20"/>
      <c r="L44" s="13"/>
      <c r="M44" s="14">
        <f t="shared" si="20"/>
        <v>100</v>
      </c>
      <c r="N44" s="23" t="s">
        <v>44</v>
      </c>
      <c r="P44" s="2"/>
    </row>
    <row r="45" spans="1:16" ht="88.5" customHeight="1">
      <c r="A45" s="29"/>
      <c r="B45" s="26" t="s">
        <v>59</v>
      </c>
      <c r="C45" s="38">
        <v>263161.3</v>
      </c>
      <c r="D45" s="20">
        <f>C45-E45-F45</f>
        <v>13161.299999999988</v>
      </c>
      <c r="E45" s="20">
        <v>250000</v>
      </c>
      <c r="F45" s="20"/>
      <c r="G45" s="20"/>
      <c r="H45" s="17">
        <v>263161</v>
      </c>
      <c r="I45" s="20">
        <f t="shared" ref="I45" si="22">H45-J45-K45</f>
        <v>13161</v>
      </c>
      <c r="J45" s="20">
        <f>E45</f>
        <v>250000</v>
      </c>
      <c r="K45" s="20"/>
      <c r="L45" s="13"/>
      <c r="M45" s="14">
        <f t="shared" si="5"/>
        <v>99.999886001475147</v>
      </c>
      <c r="N45" s="23" t="s">
        <v>44</v>
      </c>
      <c r="P45" s="2"/>
    </row>
    <row r="46" spans="1:16" s="2" customFormat="1" ht="71.25" customHeight="1">
      <c r="A46" s="57" t="s">
        <v>11</v>
      </c>
      <c r="B46" s="60"/>
      <c r="C46" s="21">
        <f t="shared" ref="C46:L46" si="23">SUM(C42:C45)</f>
        <v>5478801.1199999992</v>
      </c>
      <c r="D46" s="21">
        <f t="shared" si="23"/>
        <v>4895790.0999999996</v>
      </c>
      <c r="E46" s="21">
        <f t="shared" si="23"/>
        <v>583011.02</v>
      </c>
      <c r="F46" s="21">
        <f t="shared" si="23"/>
        <v>0</v>
      </c>
      <c r="G46" s="21">
        <f t="shared" si="23"/>
        <v>0</v>
      </c>
      <c r="H46" s="21">
        <f t="shared" si="23"/>
        <v>5432087.5499999998</v>
      </c>
      <c r="I46" s="21">
        <f t="shared" si="23"/>
        <v>4849076.53</v>
      </c>
      <c r="J46" s="21">
        <f t="shared" si="23"/>
        <v>583011.02</v>
      </c>
      <c r="K46" s="21">
        <f t="shared" si="23"/>
        <v>0</v>
      </c>
      <c r="L46" s="15">
        <f t="shared" si="23"/>
        <v>0</v>
      </c>
      <c r="M46" s="16">
        <f t="shared" si="5"/>
        <v>99.147376059527431</v>
      </c>
      <c r="N46" s="35"/>
    </row>
    <row r="47" spans="1:16" s="2" customFormat="1" ht="81" customHeight="1">
      <c r="A47" s="32"/>
      <c r="B47" s="26" t="s">
        <v>48</v>
      </c>
      <c r="C47" s="17">
        <v>251002</v>
      </c>
      <c r="D47" s="20">
        <f>C47-E47-F47</f>
        <v>251002</v>
      </c>
      <c r="E47" s="21"/>
      <c r="F47" s="21"/>
      <c r="G47" s="21"/>
      <c r="H47" s="40">
        <v>251002</v>
      </c>
      <c r="I47" s="20">
        <f>H47-J47-K47</f>
        <v>251002</v>
      </c>
      <c r="J47" s="21"/>
      <c r="K47" s="21"/>
      <c r="L47" s="15"/>
      <c r="M47" s="14">
        <f t="shared" si="5"/>
        <v>100</v>
      </c>
      <c r="N47" s="23" t="s">
        <v>44</v>
      </c>
    </row>
    <row r="48" spans="1:16" s="2" customFormat="1" ht="85.5" customHeight="1">
      <c r="A48" s="32"/>
      <c r="B48" s="26" t="s">
        <v>49</v>
      </c>
      <c r="C48" s="17">
        <v>13250000</v>
      </c>
      <c r="D48" s="20">
        <f t="shared" ref="D48" si="24">C48-E48-F48</f>
        <v>0</v>
      </c>
      <c r="E48" s="20">
        <v>1192500</v>
      </c>
      <c r="F48" s="20">
        <v>12057500</v>
      </c>
      <c r="G48" s="20"/>
      <c r="H48" s="40">
        <v>13250000</v>
      </c>
      <c r="I48" s="20">
        <f t="shared" ref="I48" si="25">H48-J48-K48</f>
        <v>0</v>
      </c>
      <c r="J48" s="20">
        <v>1192500</v>
      </c>
      <c r="K48" s="20">
        <v>12057500</v>
      </c>
      <c r="L48" s="15"/>
      <c r="M48" s="14">
        <f t="shared" si="5"/>
        <v>100</v>
      </c>
      <c r="N48" s="23" t="s">
        <v>44</v>
      </c>
    </row>
    <row r="49" spans="1:14" s="2" customFormat="1" ht="71.25" customHeight="1">
      <c r="A49" s="55" t="s">
        <v>50</v>
      </c>
      <c r="B49" s="56"/>
      <c r="C49" s="36">
        <f t="shared" ref="C49:L49" si="26">SUM(C47:C48)</f>
        <v>13501002</v>
      </c>
      <c r="D49" s="36">
        <f t="shared" si="26"/>
        <v>251002</v>
      </c>
      <c r="E49" s="36">
        <f t="shared" si="26"/>
        <v>1192500</v>
      </c>
      <c r="F49" s="37">
        <f t="shared" si="26"/>
        <v>12057500</v>
      </c>
      <c r="G49" s="36">
        <f t="shared" si="26"/>
        <v>0</v>
      </c>
      <c r="H49" s="36">
        <f t="shared" si="26"/>
        <v>13501002</v>
      </c>
      <c r="I49" s="36">
        <f t="shared" si="26"/>
        <v>251002</v>
      </c>
      <c r="J49" s="36">
        <f t="shared" si="26"/>
        <v>1192500</v>
      </c>
      <c r="K49" s="37">
        <f t="shared" si="26"/>
        <v>12057500</v>
      </c>
      <c r="L49" s="36">
        <f t="shared" si="26"/>
        <v>0</v>
      </c>
      <c r="M49" s="14">
        <f t="shared" si="5"/>
        <v>100</v>
      </c>
      <c r="N49" s="35"/>
    </row>
    <row r="50" spans="1:14" s="2" customFormat="1" ht="54.75" customHeight="1">
      <c r="A50" s="30" t="s">
        <v>5</v>
      </c>
      <c r="B50" s="34" t="s">
        <v>12</v>
      </c>
      <c r="C50" s="21">
        <f t="shared" ref="C50:L50" si="27">C46+C41+C35+C21+C13+C10+C49</f>
        <v>282672074.16000009</v>
      </c>
      <c r="D50" s="21">
        <f t="shared" si="27"/>
        <v>29805584.149999999</v>
      </c>
      <c r="E50" s="21">
        <f t="shared" si="27"/>
        <v>13238865.35</v>
      </c>
      <c r="F50" s="21">
        <f t="shared" si="27"/>
        <v>239627624.66</v>
      </c>
      <c r="G50" s="21">
        <f t="shared" si="27"/>
        <v>0</v>
      </c>
      <c r="H50" s="21">
        <f t="shared" si="27"/>
        <v>280105173.62</v>
      </c>
      <c r="I50" s="21">
        <f t="shared" si="27"/>
        <v>29221823.769999996</v>
      </c>
      <c r="J50" s="21">
        <f t="shared" si="27"/>
        <v>13238865.35</v>
      </c>
      <c r="K50" s="21">
        <f t="shared" si="27"/>
        <v>237644484.50000003</v>
      </c>
      <c r="L50" s="21">
        <f t="shared" si="27"/>
        <v>0</v>
      </c>
      <c r="M50" s="16">
        <f t="shared" si="5"/>
        <v>99.091915765776307</v>
      </c>
      <c r="N50" s="35"/>
    </row>
    <row r="51" spans="1:14">
      <c r="A51" s="6"/>
      <c r="B51" s="6"/>
      <c r="C51" s="7"/>
      <c r="D51" s="7"/>
      <c r="E51" s="7"/>
      <c r="F51" s="7"/>
      <c r="G51" s="7"/>
      <c r="H51" s="7"/>
      <c r="I51" s="7"/>
      <c r="J51" s="7"/>
      <c r="K51" s="7"/>
      <c r="L51" s="7"/>
    </row>
    <row r="52" spans="1:14">
      <c r="A52" s="6"/>
      <c r="B52" s="6"/>
      <c r="C52" s="8"/>
      <c r="D52" s="8"/>
      <c r="E52" s="8"/>
      <c r="F52" s="8"/>
      <c r="G52" s="8"/>
      <c r="H52" s="8"/>
      <c r="I52" s="8"/>
      <c r="J52" s="8"/>
      <c r="K52" s="8"/>
      <c r="L52" s="8"/>
    </row>
    <row r="53" spans="1:14">
      <c r="A53" s="6"/>
      <c r="B53" s="6"/>
      <c r="J53" s="22"/>
    </row>
    <row r="54" spans="1:14">
      <c r="A54" s="6"/>
      <c r="B54" s="6"/>
    </row>
  </sheetData>
  <mergeCells count="15">
    <mergeCell ref="A49:B49"/>
    <mergeCell ref="A10:B10"/>
    <mergeCell ref="A35:B35"/>
    <mergeCell ref="A41:B41"/>
    <mergeCell ref="A46:B46"/>
    <mergeCell ref="A21:B21"/>
    <mergeCell ref="A13:B13"/>
    <mergeCell ref="B2:N2"/>
    <mergeCell ref="B1:N1"/>
    <mergeCell ref="B3:N3"/>
    <mergeCell ref="N4:N6"/>
    <mergeCell ref="C5:G5"/>
    <mergeCell ref="H5:L5"/>
    <mergeCell ref="C4:L4"/>
    <mergeCell ref="A4:B6"/>
  </mergeCells>
  <phoneticPr fontId="2" type="noConversion"/>
  <pageMargins left="0" right="0" top="0.19685039370078741" bottom="0.19685039370078741" header="0.31496062992125984" footer="0.31496062992125984"/>
  <pageSetup paperSize="9" scale="90" orientation="landscape" r:id="rId1"/>
  <rowBreaks count="3" manualBreakCount="3">
    <brk id="9" max="13" man="1"/>
    <brk id="16" max="13" man="1"/>
    <brk id="2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реализ мп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123</cp:lastModifiedBy>
  <cp:lastPrinted>2020-03-08T18:44:47Z</cp:lastPrinted>
  <dcterms:created xsi:type="dcterms:W3CDTF">2007-10-25T07:17:21Z</dcterms:created>
  <dcterms:modified xsi:type="dcterms:W3CDTF">2021-01-13T19:04:44Z</dcterms:modified>
</cp:coreProperties>
</file>